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304" documentId="13_ncr:1_{F6CB121F-512D-4AA6-A0C1-0FB36C537598}" xr6:coauthVersionLast="47" xr6:coauthVersionMax="47" xr10:uidLastSave="{96E98266-4217-40D3-99C0-B5BA5597D904}"/>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2" i="5" l="1"/>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alcChain>
</file>

<file path=xl/sharedStrings.xml><?xml version="1.0" encoding="utf-8"?>
<sst xmlns="http://schemas.openxmlformats.org/spreadsheetml/2006/main" count="179031" uniqueCount="39106">
  <si>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</si>
  <si>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</si>
  <si>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</si>
  <si>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</si>
  <si>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</si>
  <si>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</si>
  <si>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</si>
  <si>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</si>
  <si>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</si>
  <si>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</si>
  <si>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</si>
  <si>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</si>
  <si>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</si>
  <si>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</si>
  <si>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</si>
  <si>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</si>
  <si>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</si>
  <si>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</si>
  <si>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</si>
  <si>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</si>
  <si>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</si>
  <si>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</si>
  <si>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</si>
  <si>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</si>
  <si>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</si>
  <si>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</si>
  <si>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</si>
  <si>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</si>
  <si>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</si>
  <si>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</si>
  <si>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</si>
  <si>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</si>
  <si>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</si>
  <si>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</si>
  <si>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</si>
  <si>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</si>
  <si>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</si>
  <si>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</si>
  <si>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</si>
  <si>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</si>
  <si>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</si>
  <si>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</si>
  <si>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</si>
  <si>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</si>
  <si>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</si>
  <si>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</si>
  <si>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</si>
  <si>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</si>
  <si>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</si>
  <si>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</si>
  <si>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</si>
  <si>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</si>
  <si>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</si>
  <si>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</si>
  <si>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</si>
  <si>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</si>
  <si>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</si>
  <si>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</si>
  <si>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</si>
  <si>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</si>
  <si>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</si>
  <si>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</si>
  <si>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</si>
  <si>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</si>
  <si>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</si>
  <si>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</si>
  <si>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</si>
  <si>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</si>
  <si>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</si>
  <si>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</si>
  <si>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</si>
  <si>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</si>
  <si>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</si>
  <si>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</si>
  <si>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</si>
  <si>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</si>
  <si>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</si>
  <si>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</si>
  <si>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</si>
  <si>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</si>
  <si>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</si>
  <si>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</si>
  <si>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</si>
  <si>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</si>
  <si>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</si>
  <si>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</si>
  <si>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</si>
  <si>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</si>
  <si>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</si>
  <si>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</si>
  <si>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</si>
  <si>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</si>
  <si>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</si>
  <si>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</si>
  <si>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</si>
  <si>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</si>
  <si>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</si>
  <si>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</si>
  <si>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</si>
  <si>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</si>
  <si>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</si>
  <si>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</si>
  <si>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</si>
  <si>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</si>
  <si>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</si>
  <si>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</si>
  <si>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</si>
  <si>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</si>
  <si>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</si>
  <si>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</si>
  <si>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</si>
  <si>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</si>
  <si>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</si>
  <si>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</si>
  <si>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</si>
  <si>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</si>
  <si>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</si>
  <si>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</si>
  <si>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</si>
  <si>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</si>
  <si>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</si>
  <si>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</si>
  <si>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</si>
  <si>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</si>
  <si>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</si>
  <si>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</si>
  <si>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</si>
  <si>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</si>
  <si>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</si>
  <si>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</si>
  <si>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</si>
  <si>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</si>
  <si>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</si>
  <si>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</si>
  <si>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</si>
  <si>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</si>
  <si>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</si>
  <si>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</si>
  <si>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</si>
  <si>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</si>
  <si>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</si>
  <si>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</si>
  <si>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</si>
  <si>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</si>
  <si>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</si>
  <si>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</si>
  <si>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</si>
  <si>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</si>
  <si>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</si>
  <si>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</si>
  <si>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</si>
  <si>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</si>
  <si>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</si>
  <si>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</si>
  <si>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</si>
  <si>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</si>
  <si>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</si>
  <si>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</si>
  <si>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</si>
  <si>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</si>
  <si>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</si>
  <si>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</si>
  <si>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</si>
  <si>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</si>
  <si>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</si>
  <si>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</si>
  <si>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</si>
  <si>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</si>
  <si>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</si>
  <si>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</si>
  <si>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</si>
  <si>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</si>
  <si>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</si>
  <si>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</si>
  <si>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</si>
  <si>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</si>
  <si>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</si>
  <si>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</si>
  <si>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</si>
  <si>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</si>
  <si>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</si>
  <si>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</si>
  <si>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</si>
  <si>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</si>
  <si>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</si>
  <si>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</si>
  <si>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</si>
  <si>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</si>
  <si>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</si>
  <si>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</si>
  <si>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</si>
  <si>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</si>
  <si>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</si>
  <si>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</si>
  <si>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</si>
  <si>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</si>
  <si>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</si>
  <si>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</si>
  <si>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</si>
  <si>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</si>
  <si>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</si>
  <si>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</si>
  <si>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</si>
  <si>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</si>
  <si>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</si>
  <si>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</si>
  <si>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</si>
  <si>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</si>
  <si>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</si>
  <si>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</si>
  <si>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</si>
  <si>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</si>
  <si>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</si>
  <si>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</si>
  <si>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</si>
  <si>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</si>
  <si>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</si>
  <si>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</si>
  <si>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</si>
  <si>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</si>
  <si>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</si>
  <si>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</si>
  <si>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</si>
  <si>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</si>
  <si>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</si>
  <si>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</si>
  <si>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</si>
  <si>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</si>
  <si>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</si>
  <si>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</si>
  <si>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</si>
  <si>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</si>
  <si>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</si>
  <si>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</si>
  <si>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</si>
  <si>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</si>
  <si>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</si>
  <si>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</si>
  <si>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</si>
  <si>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</si>
  <si>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</si>
  <si>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</si>
  <si>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</si>
  <si>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</si>
  <si>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</si>
  <si>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</si>
  <si>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</si>
  <si>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</si>
  <si>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</si>
  <si>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</si>
  <si>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</si>
  <si>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</si>
  <si>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</si>
  <si>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</si>
  <si>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</si>
  <si>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</si>
  <si>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</si>
  <si>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</si>
  <si>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</si>
  <si>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</si>
  <si>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</si>
  <si>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</si>
  <si>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</si>
  <si>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</si>
  <si>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</si>
  <si>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</si>
  <si>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</si>
  <si>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</si>
  <si>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</si>
  <si>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</si>
  <si>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</si>
  <si>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</si>
  <si>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</si>
  <si>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</si>
  <si>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</si>
  <si>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</si>
  <si>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</si>
  <si>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</si>
  <si>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</si>
  <si>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</si>
  <si>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</si>
  <si>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</si>
  <si>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</si>
  <si>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</si>
  <si>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</si>
  <si>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</si>
  <si>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</si>
  <si>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</si>
  <si>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</si>
  <si>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</si>
  <si>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</si>
  <si>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</si>
  <si>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</si>
  <si>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</si>
  <si>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</si>
  <si>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</si>
  <si>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</si>
  <si>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</si>
  <si>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</si>
  <si>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</si>
  <si>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</si>
  <si>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</si>
  <si>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</si>
  <si>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</si>
  <si>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</si>
  <si>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</si>
  <si>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</si>
  <si>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</si>
  <si>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</si>
  <si>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</si>
  <si>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</si>
  <si>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</si>
  <si>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</si>
  <si>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</si>
  <si>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</si>
  <si>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</si>
  <si>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</si>
  <si>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</si>
  <si>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</si>
  <si>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</si>
  <si>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</si>
  <si>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</si>
  <si>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</si>
  <si>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</si>
  <si>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</si>
  <si>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</si>
  <si>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</si>
  <si>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</si>
  <si>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</si>
  <si>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</si>
  <si>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</si>
  <si>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</si>
  <si>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</si>
  <si>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</si>
  <si>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</si>
  <si>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</si>
  <si>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</si>
  <si>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</si>
  <si>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</si>
  <si>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</si>
  <si>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</si>
  <si>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</si>
  <si>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</si>
  <si>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</si>
  <si>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</si>
  <si>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</si>
  <si>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</si>
  <si>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</si>
  <si>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</si>
  <si>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</si>
  <si>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</si>
  <si>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</si>
  <si>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</si>
  <si>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</si>
  <si>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</si>
  <si>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</si>
  <si>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</si>
  <si>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</si>
  <si>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</si>
  <si>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</si>
  <si>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</si>
  <si>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</si>
  <si>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</si>
  <si>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</si>
  <si>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</si>
  <si>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</si>
  <si>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</si>
  <si>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</si>
  <si>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</si>
  <si>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</si>
  <si>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</si>
  <si>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</si>
  <si>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</si>
  <si>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</si>
  <si>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</si>
  <si>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</si>
  <si>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</si>
  <si>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</si>
  <si>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</si>
  <si>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</si>
  <si>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</si>
  <si>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</si>
  <si>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</si>
  <si>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</si>
  <si>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</si>
  <si>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</si>
  <si>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</si>
  <si>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</si>
  <si>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</si>
  <si>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</si>
  <si>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</si>
  <si>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</si>
  <si>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</si>
  <si>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</si>
  <si>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</si>
  <si>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</si>
  <si>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</si>
  <si>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</si>
  <si>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</si>
  <si>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</si>
  <si>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</si>
  <si>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</si>
  <si>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</si>
  <si>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</si>
  <si>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</si>
  <si>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</si>
  <si>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</si>
  <si>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</si>
  <si>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</si>
  <si>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</si>
  <si>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</si>
  <si>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</si>
  <si>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</si>
  <si>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</si>
  <si>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</si>
  <si>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</si>
  <si>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</si>
  <si>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</si>
  <si>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</si>
  <si>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</si>
  <si>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</si>
  <si>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</si>
  <si>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</si>
  <si>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</si>
  <si>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</si>
  <si>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</si>
  <si>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</si>
  <si>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</si>
  <si>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</si>
  <si>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</si>
  <si>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</si>
  <si>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</si>
  <si>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</si>
  <si>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</si>
  <si>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</si>
  <si>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</si>
  <si>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</si>
  <si>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</si>
  <si>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</si>
  <si>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</si>
  <si>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</si>
  <si>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</si>
  <si>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</si>
  <si>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</si>
  <si>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</si>
  <si>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</si>
  <si>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</si>
  <si>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</si>
  <si>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</si>
  <si>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</si>
  <si>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</si>
  <si>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</si>
  <si>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</si>
  <si>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</si>
  <si>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</si>
  <si>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</si>
  <si>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</si>
  <si>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</si>
  <si>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</si>
  <si>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</si>
  <si>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</si>
  <si>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</si>
  <si>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</si>
  <si>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</si>
  <si>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</si>
  <si>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</si>
  <si>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</si>
  <si>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</si>
  <si>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</si>
  <si>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</si>
  <si>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</si>
  <si>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</si>
  <si>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</si>
  <si>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</si>
  <si>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</si>
  <si>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</si>
  <si>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</si>
  <si>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</si>
  <si>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</si>
  <si>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</si>
  <si>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</si>
  <si>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</si>
  <si>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</si>
  <si>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</si>
  <si>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</si>
  <si>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</si>
  <si>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</si>
  <si>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</si>
  <si>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</si>
  <si>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</si>
  <si>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</si>
  <si>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</si>
  <si>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</si>
  <si>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</si>
  <si>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</si>
  <si>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</si>
  <si>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</si>
  <si>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</si>
  <si>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</si>
  <si>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</si>
  <si>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</si>
  <si>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</si>
  <si>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</si>
  <si>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</si>
  <si>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</si>
  <si>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</si>
  <si>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</si>
  <si>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</si>
  <si>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</si>
  <si>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</si>
  <si>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</si>
  <si>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</si>
  <si>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</si>
  <si>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</si>
  <si>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</si>
  <si>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</si>
  <si>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</si>
  <si>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</si>
  <si>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</si>
  <si>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</si>
  <si>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</si>
  <si>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</si>
  <si>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</si>
  <si>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</si>
  <si>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</si>
  <si>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</si>
  <si>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</si>
  <si>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</si>
  <si>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</si>
  <si>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</si>
  <si>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</si>
  <si>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</si>
  <si>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</si>
  <si>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</si>
  <si>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</si>
  <si>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</si>
  <si>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</si>
  <si>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</si>
  <si>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</si>
  <si>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</si>
  <si>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</si>
  <si>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</si>
  <si>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</si>
  <si>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</si>
  <si>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</si>
  <si>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</si>
  <si>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</si>
  <si>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</si>
  <si>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</si>
  <si>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</si>
  <si>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</si>
  <si>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</si>
  <si>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</si>
  <si>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</si>
  <si>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</si>
  <si>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</si>
  <si>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</si>
  <si>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</si>
  <si>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</si>
  <si>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</si>
  <si>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</si>
  <si>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</si>
  <si>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</si>
  <si>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</si>
  <si>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</si>
  <si>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</si>
  <si>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</si>
  <si>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</si>
  <si>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</si>
  <si>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</si>
  <si>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</si>
  <si>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</si>
  <si>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</si>
  <si>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</si>
  <si>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</si>
  <si>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</si>
  <si>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</si>
  <si>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</si>
  <si>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</si>
  <si>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</si>
  <si>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</si>
  <si>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</si>
  <si>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</si>
  <si>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</si>
  <si>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</si>
  <si>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</si>
  <si>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</si>
  <si>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</si>
  <si>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</si>
  <si>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</si>
  <si>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</si>
  <si>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</si>
  <si>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</si>
  <si>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</si>
  <si>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</si>
  <si>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</si>
  <si>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</si>
  <si>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</si>
  <si>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</si>
  <si>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</si>
  <si>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</si>
  <si>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</si>
  <si>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</si>
  <si>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</si>
  <si>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</si>
  <si>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</si>
  <si>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</si>
  <si>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</si>
  <si>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</si>
  <si>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</si>
  <si>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</si>
  <si>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</si>
  <si>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</si>
  <si>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</si>
  <si>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</si>
  <si>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</si>
  <si>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</si>
  <si>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</si>
  <si>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</si>
  <si>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</si>
  <si>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</si>
  <si>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</si>
  <si>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</si>
  <si>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</si>
  <si>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</si>
  <si>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</si>
  <si>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</si>
  <si>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</si>
  <si>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</si>
  <si>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</si>
  <si>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</si>
  <si>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</si>
  <si>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</si>
  <si>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</si>
  <si>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</si>
  <si>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</si>
  <si>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</si>
  <si>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</si>
  <si>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</si>
  <si>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</si>
  <si>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</si>
  <si>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</si>
  <si>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</si>
  <si>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</si>
  <si>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</si>
  <si>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</si>
  <si>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</si>
  <si>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</si>
  <si>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</si>
  <si>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</si>
  <si>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</si>
  <si>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</si>
  <si>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</si>
  <si>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</si>
  <si>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</si>
  <si>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</si>
  <si>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</si>
  <si>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</si>
  <si>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</si>
  <si>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</si>
  <si>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</si>
  <si>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</si>
  <si>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</si>
  <si>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</si>
  <si>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</si>
  <si>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</si>
  <si>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</si>
  <si>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</si>
  <si>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</si>
  <si>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</si>
  <si>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</si>
  <si>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</si>
  <si>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</si>
  <si>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</si>
  <si>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</si>
  <si>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</si>
  <si>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</si>
  <si>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</si>
  <si>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</si>
  <si>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</si>
  <si>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</si>
  <si>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</si>
  <si>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</si>
  <si>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</si>
  <si>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</si>
  <si>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</si>
  <si>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</si>
  <si>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</si>
  <si>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</si>
  <si>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</si>
  <si>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</si>
  <si>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</si>
  <si>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</si>
  <si>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</si>
  <si>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</si>
  <si>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</si>
  <si>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</si>
  <si>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</si>
  <si>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</si>
  <si>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</si>
  <si>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</si>
  <si>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</si>
  <si>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</si>
  <si>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</si>
  <si>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</si>
  <si>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</si>
  <si>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</si>
  <si>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</si>
  <si>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</si>
  <si>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</si>
  <si>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</si>
  <si>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</si>
  <si>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</si>
  <si>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</si>
  <si>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</si>
  <si>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</si>
  <si>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</si>
  <si>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</si>
  <si>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</si>
  <si>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</si>
  <si>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</si>
  <si>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</si>
  <si>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</si>
  <si>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</si>
  <si>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</si>
  <si>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</si>
  <si>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</si>
  <si>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</si>
  <si>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</si>
  <si>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</si>
  <si>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</si>
  <si>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</si>
  <si>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</si>
  <si>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</si>
  <si>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</si>
  <si>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</si>
  <si>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</si>
  <si>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</si>
  <si>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</si>
  <si>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</si>
  <si>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</si>
  <si>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</si>
  <si>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</si>
  <si>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</si>
  <si>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</si>
  <si>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</si>
  <si>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</si>
  <si>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</si>
  <si>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</si>
  <si>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</si>
  <si>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</si>
  <si>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</si>
  <si>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</si>
  <si>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</si>
  <si>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</si>
  <si>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</si>
  <si>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</si>
  <si>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</si>
  <si>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</si>
  <si>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</si>
  <si>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</si>
  <si>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</si>
  <si>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</si>
  <si>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</si>
  <si>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</si>
  <si>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</si>
  <si>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</si>
  <si>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</si>
  <si>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</si>
  <si>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</si>
  <si>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</si>
  <si>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</si>
  <si>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</si>
  <si>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</si>
  <si>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</si>
  <si>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</si>
  <si>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</si>
  <si>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</si>
  <si>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</si>
  <si>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</si>
  <si>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</si>
  <si>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</si>
  <si>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</si>
  <si>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</si>
  <si>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</si>
  <si>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</si>
  <si>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</si>
  <si>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</si>
  <si>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</si>
  <si>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</si>
  <si>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</si>
  <si>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</si>
  <si>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</si>
  <si>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</si>
  <si>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</si>
  <si>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</si>
  <si>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</si>
  <si>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</si>
  <si>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</si>
  <si>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</si>
  <si>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</si>
  <si>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</si>
  <si>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</si>
  <si>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</si>
  <si>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</si>
  <si>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</si>
  <si>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</si>
  <si>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</si>
  <si>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</si>
  <si>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</si>
  <si>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</si>
  <si>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</si>
  <si>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</si>
  <si>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</si>
  <si>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</si>
  <si>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</si>
  <si>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</si>
  <si>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</si>
  <si>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</si>
  <si>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</si>
  <si>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</si>
  <si>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</si>
  <si>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</si>
  <si>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</si>
  <si>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</si>
  <si>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</si>
  <si>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</si>
  <si>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</si>
  <si>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</si>
  <si>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</si>
  <si>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</si>
  <si>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</si>
  <si>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</si>
  <si>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</si>
  <si>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</si>
  <si>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</si>
  <si>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</si>
  <si>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</si>
  <si>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</si>
  <si>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</si>
  <si>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</si>
  <si>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</si>
  <si>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</si>
  <si>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</si>
  <si>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</si>
  <si>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</si>
  <si>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</si>
  <si>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</si>
  <si>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</si>
  <si>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</si>
  <si>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</si>
  <si>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</si>
  <si>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</si>
  <si>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</si>
  <si>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</si>
  <si>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</si>
  <si>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</si>
  <si>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</si>
  <si>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</si>
  <si>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</si>
  <si>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</si>
  <si>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</si>
  <si>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</si>
  <si>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</si>
  <si>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</si>
  <si>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</si>
  <si>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</si>
  <si>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</si>
  <si>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</si>
  <si>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</si>
  <si>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</si>
  <si>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</si>
  <si>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</si>
  <si>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</si>
  <si>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</si>
  <si>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</si>
  <si>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</si>
  <si>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</si>
  <si>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</si>
  <si>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</si>
  <si>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</si>
  <si>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</si>
  <si>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</si>
  <si>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</si>
  <si>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</si>
  <si>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</si>
  <si>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</si>
  <si>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</si>
  <si>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</si>
  <si>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</si>
  <si>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</si>
  <si>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</si>
  <si>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</si>
  <si>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</si>
  <si>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</si>
  <si>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</si>
  <si>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</si>
  <si>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</si>
  <si>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</si>
  <si>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</si>
  <si>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</si>
  <si>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</si>
  <si>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</si>
  <si>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</si>
  <si>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</si>
  <si>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</si>
  <si>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</si>
  <si>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</si>
  <si>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</si>
  <si>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</si>
  <si>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</si>
  <si>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</si>
  <si>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</si>
  <si>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</si>
  <si>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</si>
  <si>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</si>
  <si>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</si>
  <si>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</si>
  <si>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</si>
  <si>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</si>
  <si>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</si>
  <si>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</si>
  <si>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</si>
  <si>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</si>
  <si>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</si>
  <si>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</si>
  <si>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</si>
  <si>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</si>
  <si>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</si>
  <si>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</si>
  <si>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</si>
  <si>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</si>
  <si>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</si>
  <si>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</si>
  <si>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</si>
  <si>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</si>
  <si>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</si>
  <si>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</si>
  <si>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</si>
  <si>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</si>
  <si>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</si>
  <si>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</si>
  <si>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</si>
  <si>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</si>
  <si>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</si>
  <si>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</si>
  <si>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</si>
  <si>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</si>
  <si>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</si>
  <si>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</si>
  <si>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</si>
  <si>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</si>
  <si>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</si>
  <si>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</si>
  <si>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</si>
  <si>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</si>
  <si>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</si>
  <si>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</si>
  <si>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</si>
  <si>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</si>
  <si>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</si>
  <si>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</si>
  <si>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</si>
  <si>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</si>
  <si>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</si>
  <si>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</si>
  <si>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</si>
  <si>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</si>
  <si>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</si>
  <si>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</si>
  <si>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</si>
  <si>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</si>
  <si>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</si>
  <si>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</si>
  <si>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</si>
  <si>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</si>
  <si>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</si>
  <si>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</si>
  <si>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</si>
  <si>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</si>
  <si>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</si>
  <si>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</si>
  <si>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</si>
  <si>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</si>
  <si>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</si>
  <si>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</si>
  <si>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</si>
  <si>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</si>
  <si>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</si>
  <si>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</si>
  <si>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</si>
  <si>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</si>
  <si>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</si>
  <si>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</si>
  <si>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</si>
  <si>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</si>
  <si>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</si>
  <si>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</si>
  <si>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</si>
  <si>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</si>
  <si>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</si>
  <si>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</si>
  <si>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</si>
  <si>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</si>
  <si>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</si>
  <si>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</si>
  <si>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</si>
  <si>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</si>
  <si>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</si>
  <si>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</si>
  <si>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</si>
  <si>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</si>
  <si>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</si>
  <si>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</si>
  <si>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</si>
  <si>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</si>
  <si>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</si>
  <si>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</si>
  <si>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</si>
  <si>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</si>
  <si>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</si>
  <si>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</si>
  <si>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</si>
  <si>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</si>
  <si>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</si>
  <si>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</si>
  <si>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</si>
  <si>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</si>
  <si>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</si>
  <si>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</si>
  <si>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</si>
  <si>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</si>
  <si>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</si>
  <si>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</si>
  <si>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</si>
  <si>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</si>
  <si>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</si>
  <si>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</si>
  <si>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</si>
  <si>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</si>
  <si>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</si>
  <si>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</si>
  <si>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</si>
  <si>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</si>
  <si>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</si>
  <si>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</si>
  <si>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</si>
  <si>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</si>
  <si>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</si>
  <si>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</si>
  <si>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</si>
  <si>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</si>
  <si>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</si>
  <si>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</si>
  <si>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</si>
  <si>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</si>
  <si>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</si>
  <si>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</si>
  <si>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</si>
  <si>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</si>
  <si>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</si>
  <si>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</si>
  <si>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</si>
  <si>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</si>
  <si>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</si>
  <si>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</si>
  <si>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</si>
  <si>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</si>
  <si>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</si>
  <si>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</si>
  <si>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</si>
  <si>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</si>
  <si>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</si>
  <si>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</si>
  <si>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</si>
  <si>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</si>
  <si>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</si>
  <si>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</si>
  <si>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</si>
  <si>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</si>
  <si>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</si>
  <si>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</si>
  <si>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</si>
  <si>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</si>
  <si>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</si>
  <si>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</si>
  <si>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</si>
  <si>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</si>
  <si>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</si>
  <si>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</si>
  <si>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</si>
  <si>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</si>
  <si>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</si>
  <si>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</si>
  <si>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</si>
  <si>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</si>
  <si>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</si>
  <si>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</si>
  <si>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</si>
  <si>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</si>
  <si>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</si>
  <si>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</si>
  <si>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</si>
  <si>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</si>
  <si>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</si>
  <si>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</si>
  <si>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</si>
  <si>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</si>
  <si>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</si>
  <si>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</si>
  <si>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</si>
  <si>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</si>
  <si>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</si>
  <si>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</si>
  <si>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</si>
  <si>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</si>
  <si>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</si>
  <si>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</si>
  <si>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</si>
  <si>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</si>
  <si>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</si>
  <si>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</si>
  <si>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</si>
  <si>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</si>
  <si>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</si>
  <si>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</si>
  <si>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</si>
  <si>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</si>
  <si>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</si>
  <si>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</si>
  <si>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</si>
  <si>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</si>
  <si>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</si>
  <si>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</si>
  <si>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</si>
  <si>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</si>
  <si>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</si>
  <si>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</si>
  <si>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</si>
  <si>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</si>
  <si>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</si>
  <si>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</si>
  <si>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</si>
  <si>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</si>
  <si>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</si>
  <si>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</si>
  <si>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</si>
  <si>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</si>
  <si>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</si>
  <si>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</si>
  <si>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</si>
  <si>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</si>
  <si>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</si>
  <si>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</si>
  <si>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</si>
  <si>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</si>
  <si>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</si>
  <si>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</si>
  <si>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</si>
  <si>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</si>
  <si>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</si>
  <si>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</si>
  <si>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</si>
  <si>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</si>
  <si>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</si>
  <si>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</si>
  <si>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</si>
  <si>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</si>
  <si>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</si>
  <si>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</si>
  <si>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</si>
  <si>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</si>
  <si>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</si>
  <si>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</si>
  <si>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</si>
  <si>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</si>
  <si>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</si>
  <si>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</si>
  <si>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</si>
  <si>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</si>
  <si>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</si>
  <si>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</si>
  <si>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</si>
  <si>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</si>
  <si>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</si>
  <si>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</si>
  <si>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</si>
  <si>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</si>
  <si>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</si>
  <si>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</si>
  <si>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</si>
  <si>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</si>
  <si>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</si>
  <si>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</si>
  <si>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</si>
  <si>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</si>
  <si>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</si>
  <si>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</si>
  <si>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</si>
  <si>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</si>
  <si>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</si>
  <si>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</si>
  <si>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</si>
  <si>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</si>
  <si>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</si>
  <si>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</si>
  <si>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</si>
  <si>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</si>
  <si>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</si>
  <si>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</si>
  <si>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</si>
  <si>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</si>
  <si>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</si>
  <si>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</si>
  <si>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</si>
  <si>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</si>
  <si>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</si>
  <si>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</si>
  <si>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</si>
  <si>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</si>
  <si>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</si>
  <si>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</si>
  <si>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</si>
  <si>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</si>
  <si>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</si>
  <si>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</si>
  <si>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</si>
  <si>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</si>
  <si>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</si>
  <si>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</si>
  <si>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</si>
  <si>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</si>
  <si>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</si>
  <si>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</si>
  <si>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</si>
  <si>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</si>
  <si>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</si>
  <si>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</si>
  <si>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</si>
  <si>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</si>
  <si>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</si>
  <si>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</si>
  <si>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</si>
  <si>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</si>
  <si>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</si>
  <si>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</si>
  <si>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</si>
  <si>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</si>
  <si>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</si>
  <si>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</si>
  <si>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</si>
  <si>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</si>
  <si>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</si>
  <si>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</si>
  <si>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</si>
  <si>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</si>
  <si>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</si>
  <si>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</si>
  <si>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</si>
  <si>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</si>
  <si>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</si>
  <si>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</si>
  <si>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</si>
  <si>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</si>
  <si>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</si>
  <si>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</si>
  <si>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</si>
  <si>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</si>
  <si>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</si>
  <si>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</si>
  <si>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</si>
  <si>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</si>
  <si>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</si>
  <si>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</si>
  <si>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</si>
  <si>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</si>
  <si>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</si>
  <si>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</si>
  <si>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</si>
  <si>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</si>
  <si>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</si>
  <si>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</si>
  <si>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</si>
  <si>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</si>
  <si>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</si>
  <si>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</si>
  <si>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</si>
  <si>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</si>
  <si>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</si>
  <si>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</si>
  <si>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</si>
  <si>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</si>
  <si>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</si>
  <si>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</si>
  <si>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</si>
  <si>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</si>
  <si>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</si>
  <si>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</si>
  <si>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</si>
  <si>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</si>
  <si>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</si>
  <si>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</si>
  <si>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</si>
  <si>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</si>
  <si>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</si>
  <si>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</si>
  <si>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</si>
  <si>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</si>
  <si>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</si>
  <si>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</si>
  <si>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</si>
  <si>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</si>
  <si>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</si>
  <si>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</si>
  <si>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</si>
  <si>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</si>
  <si>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</si>
  <si>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</si>
  <si>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</si>
  <si>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</si>
  <si>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</si>
  <si>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</si>
  <si>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</si>
  <si>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</si>
  <si>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</si>
  <si>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</si>
  <si>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</si>
  <si>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</si>
  <si>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</si>
  <si>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</si>
  <si>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</si>
  <si>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</si>
  <si>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</si>
  <si>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</si>
  <si>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</si>
  <si>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</si>
  <si>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</si>
  <si>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</si>
  <si>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</si>
  <si>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</si>
  <si>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</si>
  <si>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</si>
  <si>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</si>
  <si>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</si>
  <si>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</si>
  <si>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</si>
  <si>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</si>
  <si>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</si>
  <si>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</si>
  <si>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</si>
  <si>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</si>
  <si>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</si>
  <si>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</si>
  <si>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</si>
  <si>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</si>
  <si>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</si>
  <si>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</si>
  <si>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</si>
  <si>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</si>
  <si>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</si>
  <si>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</si>
  <si>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</si>
  <si>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</si>
  <si>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</si>
  <si>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</si>
  <si>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</si>
  <si>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</si>
  <si>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</si>
  <si>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</si>
  <si>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</si>
  <si>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</si>
  <si>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</si>
  <si>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</si>
  <si>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</si>
  <si>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</si>
  <si>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</si>
  <si>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</si>
  <si>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</si>
  <si>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</si>
  <si>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</si>
  <si>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</si>
  <si>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</si>
  <si>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</si>
  <si>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</si>
  <si>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</si>
  <si>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</si>
  <si>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</si>
  <si>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</si>
  <si>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</si>
  <si>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</si>
  <si>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</si>
  <si>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</si>
  <si>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</si>
  <si>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</si>
  <si>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</si>
  <si>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</si>
  <si>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</si>
  <si>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</si>
  <si>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</si>
  <si>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</si>
  <si>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</si>
  <si>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</si>
  <si>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</si>
  <si>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</si>
  <si>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</si>
  <si>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</si>
  <si>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</si>
  <si>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</si>
  <si>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</si>
  <si>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</si>
  <si>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</si>
  <si>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</si>
  <si>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</si>
  <si>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</si>
  <si>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</si>
  <si>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</si>
  <si>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</si>
  <si>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</si>
  <si>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</si>
  <si>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</si>
  <si>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</si>
  <si>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</si>
  <si>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</si>
  <si>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</si>
  <si>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</si>
  <si>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</si>
  <si>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</si>
  <si>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</si>
  <si>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</si>
  <si>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</si>
  <si>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</si>
  <si>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</si>
  <si>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</si>
  <si>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</si>
  <si>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</si>
  <si>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</si>
  <si>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</si>
  <si>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</si>
  <si>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</si>
  <si>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</si>
  <si>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</si>
  <si>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</si>
  <si>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</si>
  <si>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</si>
  <si>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</si>
  <si>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</si>
  <si>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</si>
  <si>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</si>
  <si>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</si>
  <si>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</si>
  <si>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</si>
  <si>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</si>
  <si>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</si>
  <si>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</si>
  <si>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</si>
  <si>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</si>
  <si>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</si>
  <si>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</si>
  <si>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</si>
  <si>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</si>
  <si>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</si>
  <si>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</si>
  <si>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</si>
  <si>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</si>
  <si>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</si>
  <si>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</si>
  <si>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</si>
  <si>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</si>
  <si>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</si>
  <si>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</si>
  <si>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</si>
  <si>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</si>
  <si>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</si>
  <si>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</si>
  <si>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</si>
  <si>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</si>
  <si>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</si>
  <si>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</si>
  <si>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</si>
  <si>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</si>
  <si>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</si>
  <si>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</si>
  <si>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</si>
  <si>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</si>
  <si>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</si>
  <si>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</si>
  <si>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</si>
  <si>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</si>
  <si>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</si>
  <si>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</si>
  <si>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</si>
  <si>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</si>
  <si>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</si>
  <si>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</si>
  <si>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</si>
  <si>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</si>
  <si>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</si>
  <si>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</si>
  <si>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</si>
  <si>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</si>
  <si>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</si>
  <si>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</si>
  <si>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</si>
  <si>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</si>
  <si>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</si>
  <si>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</si>
  <si>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</si>
  <si>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</si>
  <si>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</si>
  <si>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</si>
  <si>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</si>
  <si>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</si>
  <si>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</si>
  <si>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</si>
  <si>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</si>
  <si>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</si>
  <si>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</si>
  <si>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</si>
  <si>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</si>
  <si>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</si>
  <si>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</si>
  <si>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</si>
  <si>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</si>
  <si>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</si>
  <si>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</si>
  <si>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</si>
  <si>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</si>
  <si>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</si>
  <si>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</si>
  <si>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</si>
  <si>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</si>
  <si>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</si>
  <si>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</si>
  <si>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</si>
  <si>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</si>
  <si>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</si>
  <si>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</si>
  <si>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</si>
  <si>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</si>
  <si>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</si>
  <si>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</si>
  <si>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</si>
  <si>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</si>
  <si>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</si>
  <si>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</si>
  <si>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</si>
  <si>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</si>
  <si>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</si>
  <si>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</si>
  <si>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</si>
  <si>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</si>
  <si>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</si>
  <si>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</si>
  <si>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</si>
  <si>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</si>
  <si>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</si>
  <si>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</si>
  <si>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</si>
  <si>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</si>
  <si>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</si>
  <si>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</si>
  <si>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</si>
  <si>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</si>
  <si>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</si>
  <si>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</si>
  <si>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</si>
  <si>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</si>
  <si>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</si>
  <si>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</si>
  <si>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</si>
  <si>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</si>
  <si>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</si>
  <si>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</si>
  <si>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</si>
  <si>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</si>
  <si>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</si>
  <si>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</si>
  <si>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</si>
  <si>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</si>
  <si>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</si>
  <si>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</si>
  <si>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</si>
  <si>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</si>
  <si>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</si>
  <si>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</si>
  <si>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</si>
  <si>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</si>
  <si>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</si>
  <si>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</si>
  <si>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</si>
  <si>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</si>
  <si>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</si>
  <si>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</si>
  <si>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</si>
  <si>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</si>
  <si>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</si>
  <si>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</si>
  <si>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</si>
  <si>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</si>
  <si>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</si>
  <si>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</si>
  <si>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</si>
  <si>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</si>
  <si>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</si>
  <si>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</si>
  <si>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</si>
  <si>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</si>
  <si>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</si>
  <si>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</si>
  <si>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</si>
  <si>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</si>
  <si>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</si>
  <si>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</si>
  <si>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</si>
  <si>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</si>
  <si>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</si>
  <si>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</si>
  <si>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</si>
  <si>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</si>
  <si>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</si>
  <si>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</si>
  <si>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</si>
  <si>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</si>
  <si>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</si>
  <si>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</si>
  <si>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</si>
  <si>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</si>
  <si>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</si>
  <si>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</si>
  <si>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</si>
  <si>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</si>
  <si>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</si>
  <si>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</si>
  <si>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</si>
  <si>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</si>
  <si>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</si>
  <si>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</si>
  <si>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</si>
  <si>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</si>
  <si>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</si>
  <si>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</si>
  <si>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</si>
  <si>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</si>
  <si>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</si>
  <si>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</si>
  <si>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</si>
  <si>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</si>
  <si>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</si>
  <si>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</si>
  <si>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</si>
  <si>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</si>
  <si>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</si>
  <si>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</si>
  <si>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</si>
  <si>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</si>
  <si>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</si>
  <si>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</si>
  <si>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</si>
  <si>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</si>
  <si>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</si>
  <si>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</si>
  <si>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</si>
  <si>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</si>
  <si>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</si>
  <si>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</si>
  <si>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</si>
  <si>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</si>
  <si>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</si>
  <si>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</si>
  <si>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</si>
  <si>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</si>
  <si>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</si>
  <si>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</si>
  <si>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</si>
  <si>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</si>
  <si>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</si>
  <si>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</si>
  <si>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</si>
  <si>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</si>
  <si>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</si>
  <si>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</si>
  <si>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</si>
  <si>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</si>
  <si>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</si>
  <si>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</si>
  <si>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</si>
  <si>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</si>
  <si>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</si>
  <si>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</si>
  <si>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</si>
  <si>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</si>
  <si>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</si>
  <si>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</si>
  <si>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</si>
  <si>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</si>
  <si>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</si>
  <si>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</si>
  <si>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</si>
  <si>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</si>
  <si>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</si>
  <si>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</si>
  <si>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</si>
  <si>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</si>
  <si>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</si>
  <si>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</si>
  <si>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</si>
  <si>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</si>
  <si>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</si>
  <si>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</si>
  <si>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</si>
  <si>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</si>
  <si>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</si>
  <si>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</si>
  <si>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</si>
  <si>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</si>
  <si>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</si>
  <si>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</si>
  <si>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</si>
  <si>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</si>
  <si>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</si>
  <si>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</si>
  <si>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</si>
  <si>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</si>
  <si>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</si>
  <si>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</si>
  <si>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</si>
  <si>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</si>
  <si>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</si>
  <si>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</si>
  <si>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</si>
  <si>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</si>
  <si>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</si>
  <si>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</si>
  <si>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</si>
  <si>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</si>
  <si>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</si>
  <si>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</si>
  <si>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</si>
  <si>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</si>
  <si>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</si>
  <si>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</si>
  <si>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</si>
  <si>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</si>
  <si>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</si>
  <si>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</si>
  <si>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</si>
  <si>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</si>
  <si>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</si>
  <si>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</si>
  <si>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</si>
  <si>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</si>
  <si>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</si>
  <si>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</si>
  <si>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</si>
  <si>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</si>
  <si>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</si>
  <si>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</si>
  <si>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</si>
  <si>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</si>
  <si>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</si>
  <si>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</si>
  <si>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</si>
  <si>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</si>
  <si>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</si>
  <si>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</si>
  <si>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</si>
  <si>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</si>
  <si>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</si>
  <si>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</si>
  <si>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</si>
  <si>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</si>
  <si>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</si>
  <si>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</si>
  <si>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</si>
  <si>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</si>
  <si>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</si>
  <si>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</si>
  <si>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</si>
  <si>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</si>
  <si>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</si>
  <si>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</si>
  <si>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</si>
  <si>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</si>
  <si>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</si>
  <si>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</si>
  <si>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</si>
  <si>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</si>
  <si>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</si>
  <si>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</si>
  <si>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</si>
  <si>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</si>
  <si>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</si>
  <si>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</si>
  <si>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</si>
  <si>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</si>
  <si>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</si>
  <si>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</si>
  <si>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</si>
  <si>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</si>
  <si>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</si>
  <si>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</si>
  <si>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</si>
  <si>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</si>
  <si>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</si>
  <si>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</si>
  <si>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</si>
  <si>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</si>
  <si>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</si>
  <si>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</si>
  <si>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</si>
  <si>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</si>
  <si>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</si>
  <si>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</si>
  <si>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</si>
  <si>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</si>
  <si>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</si>
  <si>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</si>
  <si>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</si>
  <si>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</si>
  <si>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</si>
  <si>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</si>
  <si>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</si>
  <si>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</si>
  <si>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</si>
  <si>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</si>
  <si>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</si>
  <si>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</si>
  <si>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</si>
  <si>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</si>
  <si>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</si>
  <si>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</si>
  <si>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</si>
  <si>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</si>
  <si>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</si>
  <si>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</si>
  <si>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</si>
  <si>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</si>
  <si>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</si>
  <si>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</si>
  <si>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</si>
  <si>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</si>
  <si>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</si>
  <si>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</si>
  <si>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</si>
  <si>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</si>
  <si>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</si>
  <si>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</si>
  <si>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</si>
  <si>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</si>
  <si>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</si>
  <si>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</si>
  <si>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</si>
  <si>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</si>
  <si>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</si>
  <si>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</si>
  <si>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</si>
  <si>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</si>
  <si>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</si>
  <si>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</si>
  <si>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</si>
  <si>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</si>
  <si>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</si>
  <si>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</si>
  <si>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</si>
  <si>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</si>
  <si>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</si>
  <si>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</si>
  <si>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</si>
  <si>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</si>
  <si>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</si>
  <si>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</si>
  <si>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</si>
  <si>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</si>
  <si>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</si>
  <si>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</si>
  <si>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</si>
  <si>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</si>
  <si>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</si>
  <si>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</si>
  <si>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</si>
  <si>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</si>
  <si>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</si>
  <si>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</si>
  <si>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</si>
  <si>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</si>
  <si>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</si>
  <si>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</si>
  <si>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</si>
  <si>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</si>
  <si>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</si>
  <si>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</si>
  <si>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</si>
  <si>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</si>
  <si>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</si>
  <si>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</si>
  <si>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</si>
  <si>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</si>
  <si>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</si>
  <si>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</si>
  <si>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</si>
  <si>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</si>
  <si>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</si>
  <si>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</si>
  <si>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</si>
  <si>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</si>
  <si>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</si>
  <si>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</si>
  <si>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</si>
  <si>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</si>
  <si>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</si>
  <si>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</si>
  <si>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</si>
  <si>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</si>
  <si>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</si>
  <si>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</si>
  <si>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</si>
  <si>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</si>
  <si>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</si>
  <si>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</si>
  <si>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</si>
  <si>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</si>
  <si>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</si>
  <si>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</si>
  <si>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</si>
  <si>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</si>
  <si>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</si>
  <si>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</si>
  <si>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</si>
  <si>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</si>
  <si>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</si>
  <si>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</si>
  <si>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</si>
  <si>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</si>
  <si>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</si>
  <si>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</si>
  <si>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</si>
  <si>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</si>
  <si>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</si>
  <si>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</si>
  <si>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</si>
  <si>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</si>
  <si>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</si>
  <si>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</si>
  <si>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</si>
  <si>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</si>
  <si>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</si>
  <si>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</si>
  <si>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</si>
  <si>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</si>
  <si>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</si>
  <si>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</si>
  <si>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</si>
  <si>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</si>
  <si>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</si>
  <si>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</si>
  <si>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</si>
  <si>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</si>
  <si>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</si>
  <si>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</si>
  <si>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</si>
  <si>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</si>
  <si>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</si>
  <si>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</si>
  <si>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</si>
  <si>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</si>
  <si>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</si>
  <si>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</si>
  <si>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</si>
  <si>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</si>
  <si>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</si>
  <si>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</si>
  <si>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</si>
  <si>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</si>
  <si>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</si>
  <si>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</si>
  <si>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</si>
  <si>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</si>
  <si>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</si>
  <si>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</si>
  <si>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</si>
  <si>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</si>
  <si>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</si>
  <si>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</si>
  <si>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</si>
  <si>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</si>
  <si>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</si>
  <si>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</si>
  <si>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</si>
  <si>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</si>
  <si>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</si>
  <si>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</si>
  <si>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</si>
  <si>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</si>
  <si>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</si>
  <si>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</si>
  <si>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</si>
  <si>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</si>
  <si>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</si>
  <si>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</si>
  <si>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</si>
  <si>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</si>
  <si>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</si>
  <si>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</si>
  <si>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</si>
  <si>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</si>
  <si>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</si>
  <si>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</si>
  <si>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</si>
  <si>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</si>
  <si>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</si>
  <si>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</si>
  <si>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</si>
  <si>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</si>
  <si>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</si>
  <si>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</si>
  <si>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</si>
  <si>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</si>
  <si>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</si>
  <si>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</si>
  <si>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</si>
  <si>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</si>
  <si>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</si>
  <si>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</si>
  <si>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</si>
  <si>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</si>
  <si>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</si>
  <si>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</si>
  <si>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</si>
  <si>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</si>
  <si>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</si>
  <si>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</si>
  <si>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</si>
  <si>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</si>
  <si>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</si>
  <si>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</si>
  <si>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</si>
  <si>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</si>
  <si>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</si>
  <si>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</si>
  <si>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</si>
  <si>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</si>
  <si>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</si>
  <si>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</si>
  <si>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</si>
  <si>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</si>
  <si>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</si>
  <si>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</si>
  <si>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</si>
  <si>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</si>
  <si>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</si>
  <si>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</si>
  <si>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</si>
  <si>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</si>
  <si>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</si>
  <si>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</si>
  <si>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</si>
  <si>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</si>
  <si>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</si>
  <si>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</si>
  <si>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</si>
  <si>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</si>
  <si>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</si>
  <si>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</si>
  <si>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</si>
  <si>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</si>
  <si>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</si>
  <si>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</si>
  <si>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</si>
  <si>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</si>
  <si>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</si>
  <si>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</si>
  <si>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</si>
  <si>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</si>
  <si>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</si>
  <si>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</si>
  <si>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</si>
  <si>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</si>
  <si>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</si>
  <si>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</si>
  <si>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</si>
  <si>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</si>
  <si>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</si>
  <si>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</si>
  <si>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</si>
  <si>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</si>
  <si>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</si>
  <si>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</si>
  <si>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</si>
  <si>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</si>
  <si>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</si>
  <si>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</si>
  <si>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</si>
  <si>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</si>
  <si>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</si>
  <si>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</si>
  <si>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</si>
  <si>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</si>
  <si>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</si>
  <si>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</si>
  <si>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</si>
  <si>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</si>
  <si>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</si>
  <si>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</si>
  <si>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</si>
  <si>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</si>
  <si>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</si>
  <si>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</si>
  <si>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</si>
  <si>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</si>
  <si>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</si>
  <si>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</si>
  <si>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</si>
  <si>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</si>
  <si>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</si>
  <si>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</si>
  <si>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</si>
  <si>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</si>
  <si>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</si>
  <si>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</si>
  <si>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</si>
  <si>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</si>
  <si>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</si>
  <si>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</si>
  <si>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</si>
  <si>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</si>
  <si>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</si>
  <si>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</si>
  <si>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</si>
  <si>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</si>
  <si>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</si>
  <si>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</si>
  <si>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</si>
  <si>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</si>
  <si>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</si>
  <si>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</si>
  <si>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</si>
  <si>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</si>
  <si>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</si>
  <si>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</si>
  <si>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</si>
  <si>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</si>
  <si>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</si>
  <si>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</si>
  <si>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</si>
  <si>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</si>
  <si>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</si>
  <si>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</si>
  <si>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</si>
  <si>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</si>
  <si>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</si>
  <si>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</si>
  <si>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</si>
  <si>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</si>
  <si>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</si>
  <si>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</si>
  <si>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</si>
  <si>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</si>
  <si>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</si>
  <si>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</si>
  <si>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</si>
  <si>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</si>
  <si>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</si>
  <si>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</si>
  <si>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</si>
  <si>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</si>
  <si>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</si>
  <si>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</si>
  <si>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</si>
  <si>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</si>
  <si>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</si>
  <si>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</si>
  <si>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</si>
  <si>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</si>
  <si>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</si>
  <si>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</si>
  <si>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</si>
  <si>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</si>
  <si>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</si>
  <si>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</si>
  <si>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</si>
  <si>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</si>
  <si>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</si>
  <si>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</si>
  <si>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</si>
  <si>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</si>
  <si>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</si>
  <si>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</si>
  <si>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</si>
  <si>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</si>
  <si>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</si>
  <si>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</si>
  <si>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</si>
  <si>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</si>
  <si>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</si>
  <si>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</si>
  <si>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</si>
  <si>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</si>
  <si>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</si>
  <si>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</si>
  <si>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</si>
  <si>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</si>
  <si>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</si>
  <si>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</si>
  <si>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</si>
  <si>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</si>
  <si>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</si>
  <si>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</si>
  <si>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</si>
  <si>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</si>
  <si>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</si>
  <si>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</si>
  <si>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</si>
  <si>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</si>
  <si>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</si>
  <si>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</si>
  <si>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</si>
  <si>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</si>
  <si>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</si>
  <si>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</si>
  <si>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</si>
  <si>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</si>
  <si>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</si>
  <si>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</si>
  <si>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</si>
  <si>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</si>
  <si>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</si>
  <si>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</si>
  <si>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</si>
  <si>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</si>
  <si>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</si>
  <si>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</si>
  <si>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</si>
  <si>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</si>
  <si>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</si>
  <si>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</si>
  <si>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</si>
  <si>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</si>
  <si>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</si>
  <si>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</si>
  <si>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</si>
  <si>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</si>
  <si>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</si>
  <si>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</si>
  <si>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</si>
  <si>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</si>
  <si>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</si>
  <si>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</si>
  <si>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</si>
  <si>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</si>
  <si>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</si>
  <si>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</si>
  <si>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</si>
  <si>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</si>
  <si>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</si>
  <si>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</si>
  <si>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</si>
  <si>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</si>
  <si>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</si>
  <si>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</si>
  <si>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</si>
  <si>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</si>
  <si>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</si>
  <si>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</si>
  <si>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</si>
  <si>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</si>
  <si>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</si>
  <si>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</si>
  <si>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</si>
  <si>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</si>
  <si>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</si>
  <si>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</si>
  <si>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</si>
  <si>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</si>
  <si>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</si>
  <si>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</si>
  <si>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</si>
  <si>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</si>
  <si>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</si>
  <si>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</si>
  <si>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</si>
  <si>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</si>
  <si>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</si>
  <si>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</si>
  <si>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</si>
  <si>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</si>
  <si>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</si>
  <si>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</si>
  <si>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</si>
  <si>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</si>
  <si>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</si>
  <si>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</si>
  <si>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</si>
  <si>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</si>
  <si>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</si>
  <si>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</si>
  <si>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</si>
  <si>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</si>
  <si>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</si>
  <si>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</si>
  <si>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</si>
  <si>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</si>
  <si>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</si>
  <si>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</si>
  <si>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</si>
  <si>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</si>
  <si>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</si>
  <si>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</si>
  <si>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</si>
  <si>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</si>
  <si>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</si>
  <si>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</si>
  <si>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</si>
  <si>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</si>
  <si>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</si>
  <si>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</si>
  <si>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</si>
  <si>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</si>
  <si>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</si>
  <si>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</si>
  <si>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</si>
  <si>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</si>
  <si>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</si>
  <si>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</si>
  <si>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</si>
  <si>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</si>
  <si>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</si>
  <si>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</si>
  <si>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</si>
  <si>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</si>
  <si>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</si>
  <si>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</si>
  <si>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</si>
  <si>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</si>
  <si>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</si>
  <si>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</si>
  <si>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</si>
  <si>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</si>
  <si>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</si>
  <si>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</si>
  <si>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</si>
  <si>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</si>
  <si>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</si>
  <si>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</si>
  <si>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</si>
  <si>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</si>
  <si>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</si>
  <si>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</si>
  <si>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</si>
  <si>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</si>
  <si>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</si>
  <si>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</si>
  <si>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</si>
  <si>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</si>
  <si>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</si>
  <si>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</si>
  <si>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</si>
  <si>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</si>
  <si>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</si>
  <si>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</si>
  <si>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</si>
  <si>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</si>
  <si>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</si>
  <si>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</si>
  <si>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</si>
  <si>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</si>
  <si>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</si>
  <si>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</si>
  <si>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</si>
  <si>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</si>
  <si>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</si>
  <si>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</si>
  <si>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</si>
  <si>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</si>
  <si>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</si>
  <si>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</si>
  <si>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</si>
  <si>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</si>
  <si>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</si>
  <si>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</si>
  <si>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</si>
  <si>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</si>
  <si>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</si>
  <si>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</si>
  <si>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</si>
  <si>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</si>
  <si>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</si>
  <si>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</si>
  <si>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</si>
  <si>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</si>
  <si>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</si>
  <si>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</si>
  <si>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</si>
  <si>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</si>
  <si>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</si>
  <si>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</si>
  <si>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</si>
  <si>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</si>
  <si>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</si>
  <si>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</si>
  <si>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</si>
  <si>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</si>
  <si>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</si>
  <si>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</si>
  <si>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</si>
  <si>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</si>
  <si>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</si>
  <si>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</si>
  <si>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</si>
  <si>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</si>
  <si>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</si>
  <si>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</si>
  <si>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</si>
  <si>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</si>
  <si>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</si>
  <si>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</si>
  <si>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</si>
  <si>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</si>
  <si>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</si>
  <si>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</si>
  <si>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</si>
  <si>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</si>
  <si>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</si>
  <si>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</si>
  <si>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</si>
  <si>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</si>
  <si>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</si>
  <si>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</si>
  <si>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</si>
  <si>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</si>
  <si>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</si>
  <si>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</si>
  <si>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</si>
  <si>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</si>
  <si>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</si>
  <si>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</si>
  <si>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</si>
  <si>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</si>
  <si>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</si>
  <si>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</si>
  <si>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</si>
  <si>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</si>
  <si>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</si>
  <si>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</si>
  <si>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</si>
  <si>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</si>
  <si>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</si>
  <si>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</si>
  <si>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</si>
  <si>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</si>
  <si>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</si>
  <si>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</si>
  <si>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</si>
  <si>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</si>
  <si>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</si>
  <si>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</si>
  <si>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</si>
  <si>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</si>
  <si>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</si>
  <si>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</si>
  <si>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</si>
  <si>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</si>
  <si>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</si>
  <si>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</si>
  <si>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</si>
  <si>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</si>
  <si>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</si>
  <si>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</si>
  <si>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</si>
  <si>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</si>
  <si>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</si>
  <si>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</si>
  <si>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</si>
  <si>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</si>
  <si>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</si>
  <si>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</si>
  <si>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</si>
  <si>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</si>
  <si>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</si>
  <si>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</si>
  <si>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</si>
  <si>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</si>
  <si>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</si>
  <si>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</si>
  <si>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</si>
  <si>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</si>
  <si>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</si>
  <si>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</si>
  <si>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</si>
  <si>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</si>
  <si>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</si>
  <si>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</si>
  <si>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</si>
  <si>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</si>
  <si>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</si>
  <si>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</si>
  <si>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</si>
  <si>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</si>
  <si>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</si>
  <si>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</si>
  <si>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</si>
  <si>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</si>
  <si>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</si>
  <si>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</si>
  <si>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</si>
  <si>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</si>
  <si>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</si>
  <si>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</si>
  <si>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</si>
  <si>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</si>
  <si>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</si>
  <si>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</si>
  <si>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</si>
  <si>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</si>
  <si>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</si>
  <si>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</si>
  <si>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</si>
  <si>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</si>
  <si>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</si>
  <si>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</si>
  <si>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</si>
  <si>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</si>
  <si>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</si>
  <si>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</si>
  <si>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</si>
  <si>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</si>
  <si>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</si>
  <si>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</si>
  <si>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</si>
  <si>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</si>
  <si>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</si>
  <si>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</si>
  <si>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</si>
  <si>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</si>
  <si>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</si>
  <si>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</si>
  <si>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</si>
  <si>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</si>
  <si>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</si>
  <si>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</si>
  <si>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</si>
  <si>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</si>
  <si>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</si>
  <si>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</si>
  <si>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</si>
  <si>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</si>
  <si>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</si>
  <si>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</si>
  <si>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</si>
  <si>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</si>
  <si>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</si>
  <si>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</si>
  <si>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</si>
  <si>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</si>
  <si>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</si>
  <si>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</si>
  <si>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</si>
  <si>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</si>
  <si>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</si>
  <si>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</si>
  <si>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</si>
  <si>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</si>
  <si>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</si>
  <si>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</si>
  <si>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</si>
  <si>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</si>
  <si>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</si>
  <si>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</si>
  <si>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</si>
  <si>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</si>
  <si>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</si>
  <si>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</si>
  <si>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</si>
  <si>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</si>
  <si>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</si>
  <si>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</si>
  <si>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</si>
  <si>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</si>
  <si>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</si>
  <si>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</si>
  <si>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</si>
  <si>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</si>
  <si>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</si>
  <si>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</si>
  <si>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</si>
  <si>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</si>
  <si>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</si>
  <si>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</si>
  <si>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</si>
  <si>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</si>
  <si>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</si>
  <si>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</si>
  <si>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</si>
  <si>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</si>
  <si>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</si>
  <si>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</si>
  <si>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</si>
  <si>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</si>
  <si>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</si>
  <si>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</si>
  <si>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</si>
  <si>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</si>
  <si>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</si>
  <si>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</si>
  <si>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</si>
  <si>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</si>
  <si>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</si>
  <si>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</si>
  <si>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</si>
  <si>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</si>
  <si>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</si>
  <si>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</si>
  <si>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</si>
  <si>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</si>
  <si>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</si>
  <si>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</si>
  <si>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</si>
  <si>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</si>
  <si>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</si>
  <si>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</si>
  <si>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</si>
  <si>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</si>
  <si>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</si>
  <si>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</si>
  <si>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</si>
  <si>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</si>
  <si>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</si>
  <si>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</si>
  <si>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</si>
  <si>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</si>
  <si>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</si>
  <si>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</si>
  <si>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</si>
  <si>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</si>
  <si>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</si>
  <si>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</si>
  <si>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</si>
  <si>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</si>
  <si>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</si>
  <si>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</si>
  <si>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</si>
  <si>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</si>
  <si>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</si>
  <si>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</si>
  <si>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</si>
  <si>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</si>
  <si>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</si>
  <si>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</si>
  <si>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</si>
  <si>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</si>
  <si>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</si>
  <si>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</si>
  <si>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</si>
  <si>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</si>
  <si>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</si>
  <si>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</si>
  <si>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</si>
  <si>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</si>
  <si>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</si>
  <si>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</si>
  <si>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</si>
  <si>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</si>
  <si>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</si>
  <si>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</si>
  <si>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</si>
  <si>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</si>
  <si>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</si>
  <si>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</si>
  <si>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</si>
  <si>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</si>
  <si>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</si>
  <si>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</si>
  <si>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</si>
  <si>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</si>
  <si>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</si>
  <si>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</si>
  <si>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</si>
  <si>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</si>
  <si>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</si>
  <si>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</si>
  <si>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</si>
  <si>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</si>
  <si>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</si>
  <si>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</si>
  <si>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</si>
  <si>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</si>
  <si>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</si>
  <si>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</si>
  <si>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</si>
  <si>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</si>
  <si>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</si>
  <si>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</si>
  <si>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</si>
  <si>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</si>
  <si>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</si>
  <si>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</si>
  <si>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</si>
  <si>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</si>
  <si>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</si>
  <si>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</si>
  <si>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</si>
  <si>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</si>
  <si>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</si>
  <si>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</si>
  <si>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</si>
  <si>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</si>
  <si>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</si>
  <si>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</si>
  <si>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</si>
  <si>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</si>
  <si>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</si>
  <si>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</si>
  <si>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</si>
  <si>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</si>
  <si>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</si>
  <si>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</si>
  <si>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</si>
  <si>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</si>
  <si>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</si>
  <si>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</si>
  <si>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</si>
  <si>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</si>
  <si>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</si>
  <si>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</si>
  <si>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</si>
  <si>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</si>
  <si>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</si>
  <si>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</si>
  <si>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</si>
  <si>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</si>
  <si>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</si>
  <si>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</si>
  <si>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</si>
  <si>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</si>
  <si>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</si>
  <si>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</si>
  <si>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</si>
  <si>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</si>
  <si>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</si>
  <si>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</si>
  <si>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</si>
  <si>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</si>
  <si>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</si>
  <si>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</si>
  <si>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</si>
  <si>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</si>
  <si>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</si>
  <si>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</si>
  <si>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</si>
  <si>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</si>
  <si>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</si>
  <si>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</si>
  <si>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</si>
  <si>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</si>
  <si>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</si>
  <si>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</si>
  <si>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</si>
  <si>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</si>
  <si>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</si>
  <si>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</si>
  <si>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</si>
  <si>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</si>
  <si>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</si>
  <si>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</si>
  <si>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</si>
  <si>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</si>
  <si>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</si>
  <si>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</si>
  <si>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</si>
  <si>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</si>
  <si>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</si>
  <si>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</si>
  <si>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</si>
  <si>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</si>
  <si>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</si>
  <si>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</si>
  <si>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</si>
  <si>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</si>
  <si>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</si>
  <si>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</si>
  <si>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</si>
  <si>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</si>
  <si>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</si>
  <si>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</si>
  <si>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</si>
  <si>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</si>
  <si>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</si>
  <si>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</si>
  <si>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</si>
  <si>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</si>
  <si>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</si>
  <si>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</si>
  <si>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</si>
  <si>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</si>
  <si>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</si>
  <si>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</si>
  <si>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</si>
  <si>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</si>
  <si>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</si>
  <si>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</si>
  <si>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</si>
  <si>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</si>
  <si>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</si>
  <si>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</si>
  <si>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</si>
  <si>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</si>
  <si>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</si>
  <si>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</si>
  <si>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</si>
  <si>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</si>
  <si>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</si>
  <si>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</si>
  <si>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</si>
  <si>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</si>
  <si>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</si>
  <si>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</si>
  <si>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</si>
  <si>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</si>
  <si>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</si>
  <si>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</si>
  <si>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</si>
  <si>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</si>
  <si>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</si>
  <si>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</si>
  <si>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</si>
  <si>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</si>
  <si>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</si>
  <si>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</si>
  <si>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</si>
  <si>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</si>
  <si>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</si>
  <si>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</si>
  <si>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</si>
  <si>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</si>
  <si>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</si>
  <si>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</si>
  <si>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</si>
  <si>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</si>
  <si>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</si>
  <si>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</si>
  <si>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</si>
  <si>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</si>
  <si>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</si>
  <si>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</si>
  <si>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</si>
  <si>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</si>
  <si>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</si>
  <si>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</si>
  <si>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</si>
  <si>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</si>
  <si>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</si>
  <si>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</si>
  <si>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</si>
  <si>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</si>
  <si>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</si>
  <si>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</si>
  <si>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</si>
  <si>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</si>
  <si>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</si>
  <si>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</si>
  <si>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</si>
  <si>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</si>
  <si>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</si>
  <si>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</si>
  <si>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</si>
  <si>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</si>
  <si>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</si>
  <si>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</si>
  <si>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</si>
  <si>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</si>
  <si>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</si>
  <si>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</si>
  <si>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</si>
  <si>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</si>
  <si>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</si>
  <si>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</si>
  <si>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</si>
  <si>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</si>
  <si>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</si>
  <si>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</si>
  <si>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</si>
  <si>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</si>
  <si>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</si>
  <si>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</si>
  <si>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</si>
  <si>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</si>
  <si>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</si>
  <si>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</si>
  <si>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</si>
  <si>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</si>
  <si>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</si>
  <si>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</si>
  <si>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</si>
  <si>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</si>
  <si>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</si>
  <si>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</si>
  <si>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</si>
  <si>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</si>
  <si>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</si>
  <si>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</si>
  <si>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</si>
  <si>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</si>
  <si>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</si>
  <si>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</si>
  <si>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</si>
  <si>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</si>
  <si>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</si>
  <si>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</si>
  <si>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</si>
  <si>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</si>
  <si>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</si>
  <si>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</si>
  <si>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</si>
  <si>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</si>
  <si>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</si>
  <si>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</si>
  <si>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</si>
  <si>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</si>
  <si>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</si>
  <si>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</si>
  <si>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</si>
  <si>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</si>
  <si>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</si>
  <si>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</si>
  <si>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</si>
  <si>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</si>
  <si>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</si>
  <si>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</si>
  <si>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</si>
  <si>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</si>
  <si>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</si>
  <si>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</si>
  <si>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</si>
  <si>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</si>
  <si>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</si>
  <si>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</si>
  <si>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</si>
  <si>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</si>
  <si>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</si>
  <si>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</si>
  <si>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</si>
  <si>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</si>
  <si>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</si>
  <si>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</si>
  <si>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</si>
  <si>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</si>
  <si>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</si>
  <si>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</si>
  <si>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</si>
  <si>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</si>
  <si>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</si>
  <si>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</si>
  <si>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</si>
  <si>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</si>
  <si>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</si>
  <si>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</si>
  <si>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</si>
  <si>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</si>
  <si>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</si>
  <si>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</si>
  <si>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</si>
  <si>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</si>
  <si>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</si>
  <si>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</si>
  <si>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</si>
  <si>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</si>
  <si>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</si>
  <si>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</si>
  <si>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</si>
  <si>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</si>
  <si>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</si>
  <si>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</si>
  <si>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</si>
  <si>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</si>
  <si>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</si>
  <si>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</si>
  <si>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</si>
  <si>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</si>
  <si>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</si>
  <si>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</si>
  <si>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</si>
  <si>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</si>
  <si>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</si>
  <si>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</si>
  <si>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</si>
  <si>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</si>
  <si>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</si>
  <si>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</si>
  <si>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</si>
  <si>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</si>
  <si>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</si>
  <si>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</si>
  <si>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</si>
  <si>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</si>
  <si>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</si>
  <si>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</si>
  <si>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</si>
  <si>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</si>
  <si>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</si>
  <si>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</si>
  <si>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</si>
  <si>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</si>
  <si>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</si>
  <si>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</si>
  <si>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</si>
  <si>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</si>
  <si>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</si>
  <si>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</si>
  <si>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</si>
  <si>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</si>
  <si>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</si>
  <si>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</si>
  <si>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</si>
  <si>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</si>
  <si>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</si>
  <si>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</si>
  <si>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</si>
  <si>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</si>
  <si>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</si>
  <si>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</si>
  <si>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</si>
  <si>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</si>
  <si>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</si>
  <si>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</si>
  <si>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</si>
  <si>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</si>
  <si>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</si>
  <si>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</si>
  <si>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</si>
  <si>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</si>
  <si>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</si>
  <si>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</si>
  <si>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</si>
  <si>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</si>
  <si>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</si>
  <si>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</si>
  <si>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</si>
  <si>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</si>
  <si>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</si>
  <si>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</si>
  <si>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</si>
  <si>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</si>
  <si>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</si>
  <si>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</si>
  <si>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</si>
  <si>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</si>
  <si>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</si>
  <si>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</si>
  <si>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</si>
  <si>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</si>
  <si>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</si>
  <si>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</si>
  <si>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</si>
  <si>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</si>
  <si>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</si>
  <si>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</si>
  <si>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</si>
  <si>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</si>
  <si>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</si>
  <si>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</si>
  <si>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</si>
  <si>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</si>
  <si>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</si>
  <si>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</si>
  <si>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</si>
  <si>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</si>
  <si>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</si>
  <si>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</si>
  <si>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</si>
  <si>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</si>
  <si>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</si>
  <si>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</si>
  <si>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</si>
  <si>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</si>
  <si>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</si>
  <si>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</si>
  <si>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</si>
  <si>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</si>
  <si>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</si>
  <si>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</si>
  <si>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</si>
  <si>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</si>
  <si>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</si>
  <si>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</si>
  <si>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</si>
  <si>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</si>
  <si>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</si>
  <si>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</si>
  <si>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</si>
  <si>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</si>
  <si>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</si>
  <si>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</si>
  <si>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</si>
  <si>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</si>
  <si>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</si>
  <si>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</si>
  <si>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</si>
  <si>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</si>
  <si>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</si>
  <si>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</si>
  <si>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</si>
  <si>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</si>
  <si>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</si>
  <si>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</si>
  <si>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</si>
  <si>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</si>
  <si>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</si>
  <si>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</si>
  <si>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</si>
  <si>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</si>
  <si>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</si>
  <si>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</si>
  <si>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</si>
  <si>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</si>
  <si>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</si>
  <si>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</si>
  <si>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</si>
  <si>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</si>
  <si>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</si>
  <si>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</si>
  <si>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</si>
  <si>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</si>
  <si>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</si>
  <si>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</si>
  <si>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</si>
  <si>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</si>
  <si>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</si>
  <si>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</si>
  <si>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</si>
  <si>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</si>
  <si>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</si>
  <si>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</si>
  <si>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</si>
  <si>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</si>
  <si>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</si>
  <si>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</si>
  <si>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</si>
  <si>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</si>
  <si>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</si>
  <si>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</si>
  <si>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</si>
  <si>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</si>
  <si>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</si>
  <si>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</si>
  <si>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</si>
  <si>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</si>
  <si>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</si>
  <si>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</si>
  <si>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</si>
  <si>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</si>
  <si>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</si>
  <si>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</si>
  <si>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</si>
  <si>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</si>
  <si>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</si>
  <si>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</si>
  <si>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</si>
  <si>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</si>
  <si>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</si>
  <si>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</si>
  <si>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</si>
  <si>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</si>
  <si>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</si>
  <si>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</si>
  <si>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</si>
  <si>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</si>
  <si>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</si>
  <si>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</si>
  <si>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</si>
  <si>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</si>
  <si>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</si>
  <si>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</si>
  <si>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</si>
  <si>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</si>
  <si>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</si>
  <si>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</si>
  <si>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</si>
  <si>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</si>
  <si>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</si>
  <si>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</si>
  <si>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</si>
  <si>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</si>
  <si>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</si>
  <si>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</si>
  <si>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</si>
  <si>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</si>
  <si>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</si>
  <si>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</si>
  <si>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</si>
  <si>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</si>
  <si>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</si>
  <si>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</si>
  <si>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</si>
  <si>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</si>
  <si>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</si>
  <si>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</si>
  <si>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</si>
  <si>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</si>
  <si>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</si>
  <si>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</si>
  <si>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</si>
  <si>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</si>
  <si>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</si>
  <si>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</si>
  <si>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</si>
  <si>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</si>
  <si>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</si>
  <si>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</si>
  <si>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</si>
  <si>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</si>
  <si>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</si>
  <si>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</si>
  <si>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</si>
  <si>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</si>
  <si>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</si>
  <si>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</si>
  <si>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</si>
  <si>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</si>
  <si>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</si>
  <si>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</si>
  <si>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</si>
  <si>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</si>
  <si>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</si>
  <si>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</si>
  <si>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</si>
  <si>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</si>
  <si>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</si>
  <si>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</si>
  <si>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</si>
  <si>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</si>
  <si>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</si>
  <si>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</si>
  <si>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</si>
  <si>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</si>
  <si>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</si>
  <si>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</si>
  <si>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</si>
  <si>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</si>
  <si>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</si>
  <si>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</si>
  <si>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</si>
  <si>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</si>
  <si>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</si>
  <si>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</si>
  <si>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</si>
  <si>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</si>
  <si>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</si>
  <si>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</si>
  <si>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</si>
  <si>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</si>
  <si>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</si>
  <si>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</si>
  <si>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</si>
  <si>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</si>
  <si>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</si>
  <si>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</si>
  <si>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</si>
  <si>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</si>
  <si>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</si>
  <si>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</si>
  <si>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</si>
  <si>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</si>
  <si>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</si>
  <si>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</si>
  <si>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</si>
  <si>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</si>
  <si>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</si>
  <si>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</si>
  <si>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</si>
  <si>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</si>
  <si>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</si>
  <si>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</si>
  <si>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</si>
  <si>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</si>
  <si>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</si>
  <si>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</si>
  <si>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</si>
  <si>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</si>
  <si>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</si>
  <si>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</si>
  <si>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</si>
  <si>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</si>
  <si>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</si>
  <si>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</si>
  <si>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</si>
  <si>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</si>
  <si>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</si>
  <si>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</si>
  <si>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</si>
  <si>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</si>
  <si>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</si>
  <si>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</si>
  <si>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</si>
  <si>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</si>
  <si>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</si>
  <si>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</si>
  <si>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</si>
  <si>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</si>
  <si>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</si>
  <si>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</si>
  <si>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</si>
  <si>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</si>
  <si>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</si>
  <si>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</si>
  <si>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</si>
  <si>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</si>
  <si>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</si>
  <si>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</si>
  <si>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</si>
  <si>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</si>
  <si>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</si>
  <si>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</si>
  <si>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</si>
  <si>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</si>
  <si>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</si>
  <si>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</si>
  <si>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</si>
  <si>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</si>
  <si>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</si>
  <si>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</si>
  <si>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</si>
  <si>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</si>
  <si>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</si>
  <si>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</si>
  <si>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</si>
  <si>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</si>
  <si>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</si>
  <si>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</si>
  <si>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</si>
  <si>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</si>
  <si>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</si>
  <si>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</si>
  <si>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</si>
  <si>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</si>
  <si>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</si>
  <si>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</si>
  <si>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</si>
  <si>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</si>
  <si>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</si>
  <si>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</si>
  <si>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</si>
  <si>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</si>
  <si>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</si>
  <si>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</si>
  <si>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</si>
  <si>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</si>
  <si>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</si>
  <si>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</si>
  <si>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</si>
  <si>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</si>
  <si>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</si>
  <si>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</si>
  <si>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</si>
  <si>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</si>
  <si>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</si>
  <si>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</si>
  <si>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</si>
  <si>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</si>
  <si>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</si>
  <si>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</si>
  <si>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</si>
  <si>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</si>
  <si>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</si>
  <si>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</si>
  <si>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</si>
  <si>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</si>
  <si>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</si>
  <si>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</si>
  <si>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</si>
  <si>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</si>
  <si>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</si>
  <si>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</si>
  <si>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</si>
  <si>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</si>
  <si>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</si>
  <si>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</si>
  <si>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</si>
  <si>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</si>
  <si>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</si>
  <si>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</si>
  <si>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</si>
  <si>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</si>
  <si>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</si>
  <si>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</si>
  <si>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</si>
  <si>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</si>
  <si>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</si>
  <si>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</si>
  <si>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</si>
  <si>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</si>
  <si>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</si>
  <si>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</si>
  <si>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</si>
  <si>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</si>
  <si>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</si>
  <si>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</si>
  <si>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</si>
  <si>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</si>
  <si>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</si>
  <si>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</si>
  <si>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</si>
  <si>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</si>
  <si>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</si>
  <si>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</si>
  <si>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</si>
  <si>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</si>
  <si>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</si>
  <si>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</si>
  <si>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</si>
  <si>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</si>
  <si>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</si>
  <si>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</si>
  <si>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</si>
  <si>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</si>
  <si>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</si>
  <si>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</si>
  <si>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</si>
  <si>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</si>
  <si>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</si>
  <si>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</si>
  <si>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</si>
  <si>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</si>
  <si>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</si>
  <si>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</si>
  <si>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</si>
  <si>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</si>
  <si>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</si>
  <si>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</si>
  <si>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</si>
  <si>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</si>
  <si>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</si>
  <si>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</si>
  <si>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</si>
  <si>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</si>
  <si>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</si>
  <si>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</si>
  <si>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</si>
  <si>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</si>
  <si>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</si>
  <si>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</si>
  <si>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</si>
  <si>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</si>
  <si>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</si>
  <si>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</si>
  <si>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</si>
  <si>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</si>
  <si>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</si>
  <si>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</si>
  <si>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</si>
  <si>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</si>
  <si>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</si>
  <si>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</si>
  <si>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</si>
  <si>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</si>
  <si>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</si>
  <si>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</si>
  <si>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</si>
  <si>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</si>
  <si>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</si>
  <si>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</si>
  <si>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</si>
  <si>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</si>
  <si>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</si>
  <si>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</si>
  <si>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</si>
  <si>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</si>
  <si>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</si>
  <si>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</si>
  <si>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</si>
  <si>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</si>
  <si>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</si>
  <si>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</si>
  <si>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</si>
  <si>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</si>
  <si>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</si>
  <si>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</si>
  <si>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</si>
  <si>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</si>
  <si>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</si>
  <si>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</si>
  <si>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</si>
  <si>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</si>
  <si>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</si>
  <si>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</si>
  <si>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</si>
  <si>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</si>
  <si>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</si>
  <si>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</si>
  <si>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</si>
  <si>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</si>
  <si>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</si>
  <si>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</si>
  <si>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</si>
  <si>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</si>
  <si>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</si>
  <si>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</si>
  <si>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</si>
  <si>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</si>
  <si>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</si>
  <si>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</si>
  <si>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</si>
  <si>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</si>
  <si>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</si>
  <si>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</si>
  <si>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</si>
  <si>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</si>
  <si>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</si>
  <si>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</si>
  <si>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</si>
  <si>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</si>
  <si>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</si>
  <si>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</si>
  <si>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</si>
  <si>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</si>
  <si>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</si>
  <si>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</si>
  <si>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</si>
  <si>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</si>
  <si>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</si>
  <si>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</si>
  <si>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</si>
  <si>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</si>
  <si>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</si>
  <si>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</si>
  <si>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</si>
  <si>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</si>
  <si>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</si>
  <si>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</si>
  <si>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</si>
  <si>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</si>
  <si>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</si>
  <si>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</si>
  <si>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</si>
  <si>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</si>
  <si>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</si>
  <si>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</si>
  <si>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</si>
  <si>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</si>
  <si>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</si>
  <si>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</si>
  <si>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</si>
  <si>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</si>
  <si>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</si>
  <si>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</si>
  <si>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</si>
  <si>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</si>
  <si>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</si>
  <si>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</si>
  <si>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</si>
  <si>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</si>
  <si>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</si>
  <si>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</si>
  <si>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</si>
  <si>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</si>
  <si>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</si>
  <si>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</si>
  <si>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</si>
  <si>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</si>
  <si>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</si>
  <si>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</si>
  <si>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</si>
  <si>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</si>
  <si>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</si>
  <si>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</si>
  <si>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</si>
  <si>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</si>
  <si>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</si>
  <si>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</si>
  <si>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</si>
  <si>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</si>
  <si>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</si>
  <si>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</si>
  <si>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</si>
  <si>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</si>
  <si>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</si>
  <si>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</si>
  <si>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</si>
  <si>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</si>
  <si>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</si>
  <si>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</si>
  <si>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</si>
  <si>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</si>
  <si>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</si>
  <si>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</si>
  <si>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</si>
  <si>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</si>
  <si>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</si>
  <si>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</si>
  <si>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</si>
  <si>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</si>
  <si>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</si>
  <si>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</si>
  <si>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</si>
  <si>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</si>
  <si>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</si>
  <si>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</si>
  <si>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</si>
  <si>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</si>
  <si>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</si>
  <si>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</si>
  <si>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</si>
  <si>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</si>
  <si>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</si>
  <si>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</si>
  <si>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</si>
  <si>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</si>
  <si>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</si>
  <si>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</si>
  <si>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</si>
  <si>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</si>
  <si>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</si>
  <si>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</si>
  <si>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</si>
  <si>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</si>
  <si>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</si>
  <si>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</si>
  <si>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</si>
  <si>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</si>
  <si>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</si>
  <si>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</si>
  <si>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</si>
  <si>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</si>
  <si>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</si>
  <si>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</si>
  <si>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</si>
  <si>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</si>
  <si>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</si>
  <si>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</si>
  <si>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</si>
  <si>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</si>
  <si>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</si>
  <si>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</si>
  <si>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</si>
  <si>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</si>
  <si>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</si>
  <si>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</si>
  <si>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</si>
  <si>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</si>
  <si>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</si>
  <si>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</si>
  <si>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</si>
  <si>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</si>
  <si>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</si>
  <si>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</si>
  <si>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</si>
  <si>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</si>
  <si>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</si>
  <si>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</si>
  <si>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</si>
  <si>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</si>
  <si>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</si>
  <si>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</si>
  <si>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</si>
  <si>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</si>
  <si>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</si>
  <si>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</si>
  <si>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</si>
  <si>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</si>
  <si>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</si>
  <si>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</si>
  <si>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</si>
  <si>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</si>
  <si>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</si>
  <si>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</si>
  <si>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</si>
  <si>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</si>
  <si>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</si>
  <si>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</si>
  <si>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</si>
  <si>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</si>
  <si>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</si>
  <si>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</si>
  <si>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</si>
  <si>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</si>
  <si>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</si>
  <si>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</si>
  <si>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</si>
  <si>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</si>
  <si>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</si>
  <si>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</si>
  <si>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</si>
  <si>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</si>
  <si>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</si>
  <si>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</si>
  <si>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</si>
  <si>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</si>
  <si>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</si>
  <si>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</si>
  <si>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</si>
  <si>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</si>
  <si>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</si>
  <si>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</si>
  <si>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</si>
  <si>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</si>
  <si>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</si>
  <si>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</si>
  <si>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</si>
  <si>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</si>
  <si>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</si>
  <si>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</si>
  <si>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</si>
  <si>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</si>
  <si>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</si>
  <si>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</si>
  <si>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</si>
  <si>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</si>
  <si>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</si>
  <si>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</si>
  <si>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</si>
  <si>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</si>
  <si>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</si>
  <si>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</si>
  <si>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</si>
  <si>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</si>
  <si>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</si>
  <si>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</si>
  <si>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</si>
  <si>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</si>
  <si>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</si>
  <si>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</si>
  <si>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</si>
  <si>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</si>
  <si>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</si>
  <si>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</si>
  <si>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</si>
  <si>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</si>
  <si>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</si>
  <si>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</si>
  <si>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</si>
  <si>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</si>
  <si>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</si>
  <si>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</si>
  <si>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</si>
  <si>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</si>
  <si>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</si>
  <si>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</si>
  <si>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</si>
  <si>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</si>
  <si>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</si>
  <si>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</si>
  <si>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</si>
  <si>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</si>
  <si>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</si>
  <si>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</si>
  <si>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</si>
  <si>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</si>
  <si>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</si>
  <si>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</si>
  <si>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</si>
  <si>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</si>
  <si>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</si>
  <si>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</si>
  <si>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</si>
  <si>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</si>
  <si>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</si>
  <si>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</si>
  <si>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</si>
  <si>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</si>
  <si>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</si>
  <si>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</si>
  <si>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</si>
  <si>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</si>
  <si>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</si>
  <si>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</si>
  <si>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</si>
  <si>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</si>
  <si>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</si>
  <si>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</si>
  <si>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</si>
  <si>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</si>
  <si>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</si>
  <si>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</si>
  <si>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</si>
  <si>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</si>
  <si>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</si>
  <si>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</si>
  <si>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</si>
  <si>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</si>
  <si>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</si>
  <si>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</si>
  <si>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</si>
  <si>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</si>
  <si>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</si>
  <si>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</si>
  <si>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</si>
  <si>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</si>
  <si>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</si>
  <si>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</si>
  <si>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</si>
  <si>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</si>
  <si>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</si>
  <si>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</si>
  <si>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</si>
  <si>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</si>
  <si>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</si>
  <si>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</si>
  <si>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</si>
  <si>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</si>
  <si>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</si>
  <si>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</si>
  <si>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</si>
  <si>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</si>
  <si>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</si>
  <si>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</si>
  <si>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</si>
  <si>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</si>
  <si>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</si>
  <si>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</si>
  <si>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</si>
  <si>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</si>
  <si>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</si>
  <si>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</si>
  <si>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</si>
  <si>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</si>
  <si>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</si>
  <si>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</si>
  <si>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</si>
  <si>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</si>
  <si>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</si>
  <si>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</si>
  <si>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</si>
  <si>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</si>
  <si>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</si>
  <si>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</si>
  <si>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</si>
  <si>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</si>
  <si>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</si>
  <si>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</si>
  <si>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</si>
  <si>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</si>
  <si>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</si>
  <si>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</si>
  <si>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</si>
  <si>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</si>
  <si>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</si>
  <si>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</si>
  <si>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</si>
  <si>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</si>
  <si>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</si>
  <si>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</si>
  <si>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</si>
  <si>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</si>
  <si>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</si>
  <si>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</si>
  <si>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</si>
  <si>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</si>
  <si>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</si>
  <si>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</si>
  <si>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</si>
  <si>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</si>
  <si>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</si>
  <si>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</si>
  <si>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</si>
  <si>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</si>
  <si>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</si>
  <si>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</si>
  <si>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</si>
  <si>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</si>
  <si>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</si>
  <si>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</si>
  <si>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</si>
  <si>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</si>
  <si>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</si>
  <si>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</si>
  <si>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</si>
  <si>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</si>
  <si>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</si>
  <si>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</si>
  <si>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</si>
  <si>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</si>
  <si>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</si>
  <si>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</si>
  <si>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</si>
  <si>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</si>
  <si>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</si>
  <si>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</si>
  <si>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</si>
  <si>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</si>
  <si>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</si>
  <si>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</si>
  <si>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</si>
  <si>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</si>
  <si>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</si>
  <si>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</si>
  <si>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</si>
  <si>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</si>
  <si>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</si>
  <si>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</si>
  <si>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</si>
  <si>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</si>
  <si>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</si>
  <si>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</si>
  <si>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</si>
  <si>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</si>
  <si>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</si>
  <si>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</si>
  <si>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</si>
  <si>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</si>
  <si>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</si>
  <si>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</si>
  <si>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</si>
  <si>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</si>
  <si>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</si>
  <si>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</si>
  <si>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</si>
  <si>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</si>
  <si>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</si>
  <si>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</si>
  <si>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</si>
  <si>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</si>
  <si>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</si>
  <si>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</si>
  <si>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</si>
  <si>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</si>
  <si>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</si>
  <si>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</si>
  <si>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</si>
  <si>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</si>
  <si>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</si>
  <si>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</si>
  <si>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</si>
  <si>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</si>
  <si>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</si>
  <si>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</si>
  <si>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</si>
  <si>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</si>
  <si>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</si>
  <si>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</si>
  <si>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</si>
  <si>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</si>
  <si>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</si>
  <si>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</si>
  <si>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</si>
  <si>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</si>
  <si>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</si>
  <si>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</si>
  <si>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</si>
  <si>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</si>
  <si>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</si>
  <si>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</si>
  <si>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</si>
  <si>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</si>
  <si>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</si>
  <si>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</si>
  <si>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</si>
  <si>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</si>
  <si>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</si>
  <si>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</si>
  <si>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</si>
  <si>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</si>
  <si>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</si>
  <si>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</si>
  <si>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</si>
  <si>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</si>
  <si>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</si>
  <si>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</si>
  <si>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</si>
  <si>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</si>
  <si>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</si>
  <si>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</si>
  <si>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</si>
  <si>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</si>
  <si>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</si>
  <si>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</si>
  <si>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</si>
  <si>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</si>
  <si>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</si>
  <si>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</si>
  <si>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</si>
  <si>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</si>
  <si>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</si>
  <si>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</si>
  <si>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</si>
  <si>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</si>
  <si>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</si>
  <si>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</si>
  <si>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</si>
  <si>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</si>
  <si>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</si>
  <si>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</si>
  <si>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</si>
  <si>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</si>
  <si>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</si>
  <si>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</si>
  <si>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</si>
  <si>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</si>
  <si>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</si>
  <si>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</si>
  <si>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</si>
  <si>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</si>
  <si>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</si>
  <si>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</si>
  <si>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</si>
  <si>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</si>
  <si>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</si>
  <si>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</si>
  <si>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</si>
  <si>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</si>
  <si>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</si>
  <si>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</si>
  <si>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</si>
  <si>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</si>
  <si>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</si>
  <si>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</si>
  <si>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</si>
  <si>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</si>
  <si>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</si>
  <si>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</si>
  <si>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</si>
  <si>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</si>
  <si>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</si>
  <si>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</si>
  <si>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</si>
  <si>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</si>
  <si>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</si>
  <si>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</si>
  <si>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</si>
  <si>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</si>
  <si>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</si>
  <si>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</si>
  <si>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</si>
  <si>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</si>
  <si>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</si>
  <si>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</si>
  <si>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</si>
  <si>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</si>
  <si>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</si>
  <si>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</si>
  <si>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</si>
  <si>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</si>
  <si>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</si>
  <si>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</si>
  <si>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</si>
  <si>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</si>
  <si>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</si>
  <si>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</si>
  <si>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</si>
  <si>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</si>
  <si>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</si>
  <si>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</si>
  <si>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</si>
  <si>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</si>
  <si>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</si>
  <si>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</si>
  <si>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</si>
  <si>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</si>
  <si>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</si>
  <si>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</si>
  <si>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</si>
  <si>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</si>
  <si>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</si>
  <si>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</si>
  <si>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</si>
  <si>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</si>
  <si>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</si>
  <si>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</si>
  <si>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</si>
  <si>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</si>
  <si>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</si>
  <si>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</si>
  <si>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</si>
  <si>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</si>
  <si>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</si>
  <si>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</si>
  <si>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</si>
  <si>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</si>
  <si>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</si>
  <si>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</si>
  <si>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</si>
  <si>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</si>
  <si>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</si>
  <si>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</si>
  <si>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</si>
  <si>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</si>
  <si>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</si>
  <si>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</si>
  <si>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</si>
  <si>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</si>
  <si>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</si>
  <si>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</si>
  <si>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</si>
  <si>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</si>
  <si>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</si>
  <si>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</si>
  <si>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</si>
  <si>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</si>
  <si>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</si>
  <si>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</si>
  <si>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</si>
  <si>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</si>
  <si>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</si>
  <si>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</si>
  <si>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</si>
  <si>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</si>
  <si>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</si>
  <si>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</si>
  <si>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</si>
  <si>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</si>
  <si>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</si>
  <si>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</si>
  <si>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</si>
  <si>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</si>
  <si>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</si>
  <si>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</si>
  <si>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</si>
  <si>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</si>
  <si>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</si>
  <si>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</si>
  <si>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</si>
  <si>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</si>
  <si>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</si>
  <si>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</si>
  <si>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</si>
  <si>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</si>
  <si>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</si>
  <si>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</si>
  <si>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</si>
  <si>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</si>
  <si>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</si>
  <si>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</si>
  <si>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</si>
  <si>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</si>
  <si>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</si>
  <si>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</si>
  <si>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</si>
  <si>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</si>
  <si>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</si>
  <si>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</si>
  <si>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</si>
  <si>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</si>
  <si>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</si>
  <si>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</si>
  <si>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</si>
  <si>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</si>
  <si>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</si>
  <si>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</si>
  <si>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</si>
  <si>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</si>
  <si>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</si>
  <si>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</si>
  <si>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</si>
  <si>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</si>
  <si>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</si>
  <si>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</si>
  <si>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</si>
  <si>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</si>
  <si>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</si>
  <si>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</si>
  <si>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</si>
  <si>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</si>
  <si>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</si>
  <si>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</si>
  <si>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</si>
  <si>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</si>
  <si>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</si>
  <si>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</si>
  <si>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</si>
  <si>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</si>
  <si>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</si>
  <si>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</si>
  <si>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</si>
  <si>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</si>
  <si>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</si>
  <si>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</si>
  <si>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</si>
  <si>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</si>
  <si>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</si>
  <si>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</si>
  <si>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</si>
  <si>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</si>
  <si>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</si>
  <si>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</si>
  <si>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</si>
  <si>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</si>
  <si>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</si>
  <si>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</si>
  <si>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</si>
  <si>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</si>
  <si>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</si>
  <si>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</si>
  <si>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</si>
  <si>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</si>
  <si>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</si>
  <si>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</si>
  <si>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</si>
  <si>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</si>
  <si>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</si>
  <si>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</si>
  <si>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</si>
  <si>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</si>
  <si>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</si>
  <si>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</si>
  <si>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</si>
  <si>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</si>
  <si>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</si>
  <si>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</si>
  <si>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</si>
  <si>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</si>
  <si>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</si>
  <si>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</si>
  <si>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</si>
  <si>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</si>
  <si>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</si>
  <si>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</si>
  <si>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</si>
  <si>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</si>
  <si>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</si>
  <si>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</si>
  <si>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</si>
  <si>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</si>
  <si>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</si>
  <si>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</si>
  <si>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</si>
  <si>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</si>
  <si>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</si>
  <si>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</si>
  <si>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</si>
  <si>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</si>
  <si>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</si>
  <si>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</si>
  <si>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</si>
  <si>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</si>
  <si>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</si>
  <si>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</si>
  <si>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</si>
  <si>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</si>
  <si>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</si>
  <si>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</si>
  <si>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</si>
  <si>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</si>
  <si>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</si>
  <si>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</si>
  <si>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</si>
  <si>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</si>
  <si>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</si>
  <si>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</si>
  <si>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</si>
  <si>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</si>
  <si>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</si>
  <si>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</si>
  <si>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</si>
  <si>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</si>
  <si>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</si>
  <si>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</si>
  <si>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</si>
  <si>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</si>
  <si>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</si>
  <si>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</si>
  <si>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</si>
  <si>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</si>
  <si>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</si>
  <si>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</si>
  <si>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</si>
  <si>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</si>
  <si>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</si>
  <si>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</si>
  <si>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</si>
  <si>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</si>
  <si>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</si>
  <si>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</si>
  <si>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</si>
  <si>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</si>
  <si>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</si>
  <si>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</si>
  <si>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</si>
  <si>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</si>
  <si>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</si>
  <si>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</si>
  <si>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</si>
  <si>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</si>
  <si>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</si>
  <si>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</si>
  <si>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</si>
  <si>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</si>
  <si>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</si>
  <si>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</si>
  <si>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</si>
  <si>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</si>
  <si>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</si>
  <si>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</si>
  <si>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</si>
  <si>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</si>
  <si>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</si>
  <si>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</si>
  <si>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</si>
  <si>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</si>
  <si>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</si>
  <si>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</si>
  <si>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</si>
  <si>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</si>
  <si>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</si>
  <si>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</si>
  <si>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</si>
  <si>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</si>
  <si>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</si>
  <si>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</si>
  <si>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</si>
  <si>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</si>
  <si>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</si>
  <si>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</si>
  <si>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</si>
  <si>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</si>
  <si>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</si>
  <si>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</si>
  <si>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</si>
  <si>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</si>
  <si>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</si>
  <si>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</si>
  <si>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</si>
  <si>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</si>
  <si>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</si>
  <si>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</si>
  <si>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</si>
  <si>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</si>
  <si>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</si>
  <si>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</si>
  <si>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</si>
  <si>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</si>
  <si>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</si>
  <si>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</si>
  <si>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</si>
  <si>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</si>
  <si>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</si>
  <si>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</si>
  <si>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</si>
  <si>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</si>
  <si>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</si>
  <si>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</si>
  <si>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</si>
  <si>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</si>
  <si>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</si>
  <si>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</si>
  <si>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</si>
  <si>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</si>
  <si>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</si>
  <si>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</si>
  <si>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</si>
  <si>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</si>
  <si>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</si>
  <si>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</si>
  <si>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</si>
  <si>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</si>
  <si>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</si>
  <si>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</si>
  <si>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</si>
  <si>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</si>
  <si>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</si>
  <si>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</si>
  <si>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</si>
  <si>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</si>
  <si>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</si>
  <si>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</si>
  <si>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</si>
  <si>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</si>
  <si>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</si>
  <si>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</si>
  <si>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</si>
  <si>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</si>
  <si>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</si>
  <si>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</si>
  <si>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</si>
  <si>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</si>
  <si>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</si>
  <si>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</si>
  <si>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</si>
  <si>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</si>
  <si>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</si>
  <si>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</si>
  <si>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</si>
  <si>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</si>
  <si>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</si>
  <si>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</si>
  <si>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</si>
  <si>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</si>
  <si>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</si>
  <si>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</si>
  <si>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</si>
  <si>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</si>
  <si>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</si>
  <si>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</si>
  <si>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</si>
  <si>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</si>
  <si>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</si>
  <si>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</si>
  <si>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</si>
  <si>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</si>
  <si>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</si>
  <si>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</si>
  <si>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</si>
  <si>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</si>
  <si>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</si>
  <si>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</si>
  <si>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</si>
  <si>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</si>
  <si>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</si>
  <si>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</si>
  <si>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</si>
  <si>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</si>
  <si>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</si>
  <si>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</si>
  <si>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</si>
  <si>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</si>
  <si>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</si>
  <si>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</si>
  <si>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</si>
  <si>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</si>
  <si>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</si>
  <si>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</si>
  <si>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</si>
  <si>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</si>
  <si>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</si>
  <si>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</si>
  <si>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</si>
  <si>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</si>
  <si>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</si>
  <si>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</si>
  <si>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</si>
  <si>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</si>
  <si>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</si>
  <si>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</si>
  <si>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</si>
  <si>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</si>
  <si>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</si>
  <si>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</si>
  <si>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</si>
  <si>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</si>
  <si>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</si>
  <si>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</si>
  <si>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</si>
  <si>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</si>
  <si>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</si>
  <si>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</si>
  <si>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</si>
  <si>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</si>
  <si>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</si>
  <si>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</si>
  <si>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</si>
  <si>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</si>
  <si>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</si>
  <si>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</si>
  <si>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</si>
  <si>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</si>
  <si>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</si>
  <si>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</si>
  <si>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</si>
  <si>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</si>
  <si>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</si>
  <si>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</si>
  <si>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</si>
  <si>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</si>
  <si>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</si>
  <si>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</si>
  <si>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</si>
  <si>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</si>
  <si>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</si>
  <si>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</si>
  <si>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</si>
  <si>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</si>
  <si>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</si>
  <si>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</si>
  <si>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</si>
  <si>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</si>
  <si>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</si>
  <si>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</si>
  <si>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</si>
  <si>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</si>
  <si>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</si>
  <si>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</si>
  <si>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</si>
  <si>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</si>
  <si>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</si>
  <si>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</si>
  <si>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</si>
  <si>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</si>
  <si>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</si>
  <si>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</si>
  <si>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</si>
  <si>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</si>
  <si>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</si>
  <si>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</si>
  <si>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</si>
  <si>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</si>
  <si>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</si>
  <si>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</si>
  <si>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</si>
  <si>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</si>
  <si>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</si>
  <si>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</si>
  <si>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</si>
  <si>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</si>
  <si>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</si>
  <si>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</si>
  <si>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</si>
  <si>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</si>
  <si>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</si>
  <si>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</si>
  <si>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</si>
  <si>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</si>
  <si>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</si>
  <si>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</si>
  <si>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</si>
  <si>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</si>
  <si>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</si>
  <si>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</si>
  <si>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</si>
  <si>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</si>
  <si>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</si>
  <si>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</si>
  <si>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</si>
  <si>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</si>
  <si>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</si>
  <si>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</si>
  <si>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</si>
  <si>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</si>
  <si>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</si>
  <si>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</si>
  <si>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</si>
  <si>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</si>
  <si>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</si>
  <si>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</si>
  <si>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</si>
  <si>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</si>
  <si>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</si>
  <si>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</si>
  <si>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</si>
  <si>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</si>
  <si>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</si>
  <si>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</si>
  <si>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</si>
  <si>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</si>
  <si>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</si>
  <si>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</si>
  <si>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</si>
  <si>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</si>
  <si>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</si>
  <si>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</si>
  <si>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</si>
  <si>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</si>
  <si>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</si>
  <si>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</si>
  <si>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</si>
  <si>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</si>
  <si>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</si>
  <si>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</si>
  <si>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</si>
  <si>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</si>
  <si>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</si>
  <si>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</si>
  <si>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</si>
  <si>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</si>
  <si>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</si>
  <si>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</si>
  <si>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</si>
  <si>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</si>
  <si>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</si>
  <si>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</si>
  <si>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</si>
  <si>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</si>
  <si>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</si>
  <si>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</si>
  <si>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</si>
  <si>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</si>
  <si>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</si>
  <si>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</si>
  <si>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</si>
  <si>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</si>
  <si>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</si>
  <si>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</si>
  <si>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</si>
  <si>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</si>
  <si>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</si>
  <si>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</si>
  <si>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</si>
  <si>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</si>
  <si>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</si>
  <si>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</si>
  <si>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</si>
  <si>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</si>
  <si>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</si>
  <si>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</si>
  <si>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</si>
  <si>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</si>
  <si>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</si>
  <si>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</si>
  <si>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</si>
  <si>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</si>
  <si>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</si>
  <si>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</si>
  <si>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</si>
  <si>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</si>
  <si>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</si>
  <si>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</si>
  <si>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</si>
  <si>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</si>
  <si>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</si>
  <si>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</si>
  <si>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</si>
  <si>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</si>
  <si>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</si>
  <si>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</si>
  <si>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</si>
  <si>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</si>
  <si>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</si>
  <si>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</si>
  <si>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</si>
  <si>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</si>
  <si>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</si>
  <si>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</si>
  <si>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</si>
  <si>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</si>
  <si>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</si>
  <si>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</si>
  <si>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</si>
  <si>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</si>
  <si>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</si>
  <si>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</si>
  <si>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</si>
  <si>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</si>
  <si>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</si>
  <si>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</si>
  <si>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</si>
  <si>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</si>
  <si>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</si>
  <si>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</si>
  <si>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</si>
  <si>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</si>
  <si>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</si>
  <si>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</si>
  <si>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</si>
  <si>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</si>
  <si>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</si>
  <si>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</si>
  <si>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</si>
  <si>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</si>
  <si>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</si>
  <si>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</si>
  <si>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</si>
  <si>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</si>
  <si>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</si>
  <si>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</si>
  <si>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</si>
  <si>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</si>
  <si>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</si>
  <si>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</si>
  <si>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</si>
  <si>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</si>
  <si>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</si>
  <si>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</si>
  <si>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</si>
  <si>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</si>
  <si>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</si>
  <si>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</si>
  <si>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</si>
  <si>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</si>
  <si>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</si>
  <si>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</si>
  <si>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</si>
  <si>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</si>
  <si>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</si>
  <si>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</si>
  <si>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</si>
  <si>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</si>
  <si>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</si>
  <si>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</si>
  <si>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</si>
  <si>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</si>
  <si>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</si>
  <si>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</si>
  <si>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</si>
  <si>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</si>
  <si>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</si>
  <si>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</si>
  <si>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</si>
  <si>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</si>
  <si>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</si>
  <si>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</si>
  <si>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</si>
  <si>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</si>
  <si>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</si>
  <si>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</si>
  <si>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</si>
  <si>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</si>
  <si>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</si>
  <si>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</si>
  <si>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</si>
  <si>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</si>
  <si>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</si>
  <si>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</si>
  <si>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</si>
  <si>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</si>
  <si>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</si>
  <si>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</si>
  <si>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</si>
  <si>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</si>
  <si>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</si>
  <si>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</si>
  <si>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</si>
  <si>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</si>
  <si>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</si>
  <si>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</si>
  <si>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</si>
  <si>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</si>
  <si>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</si>
  <si>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</si>
  <si>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</si>
  <si>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</si>
  <si>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</si>
  <si>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</si>
  <si>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</si>
  <si>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</si>
  <si>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</si>
  <si>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</si>
  <si>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</si>
  <si>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</si>
  <si>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</si>
  <si>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</si>
  <si>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</si>
  <si>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</si>
  <si>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</si>
  <si>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</si>
  <si>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</si>
  <si>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</si>
  <si>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</si>
  <si>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</si>
  <si>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</si>
  <si>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</si>
  <si>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</si>
  <si>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</si>
  <si>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</si>
  <si>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</si>
  <si>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</si>
  <si>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</si>
  <si>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</si>
  <si>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</si>
  <si>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</si>
  <si>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</si>
  <si>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</si>
  <si>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</si>
  <si>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</si>
  <si>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</si>
  <si>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</si>
  <si>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</si>
  <si>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</si>
  <si>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</si>
  <si>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</si>
  <si>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</si>
  <si>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</si>
  <si>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</si>
  <si>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</si>
  <si>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</si>
  <si>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</si>
  <si>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</si>
  <si>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</si>
  <si>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</si>
  <si>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</si>
  <si>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</si>
  <si>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</si>
  <si>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</si>
  <si>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</si>
  <si>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</si>
  <si>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</si>
  <si>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</si>
  <si>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</si>
  <si>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</si>
  <si>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</si>
  <si>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</si>
  <si>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</si>
  <si>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</si>
  <si>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</si>
  <si>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</si>
  <si>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</si>
  <si>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</si>
  <si>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</si>
  <si>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</si>
  <si>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</si>
  <si>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</si>
  <si>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</si>
  <si>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</si>
  <si>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</si>
  <si>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</si>
  <si>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</si>
  <si>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</si>
  <si>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</si>
  <si>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</si>
  <si>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</si>
  <si>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</si>
  <si>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</si>
  <si>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</si>
  <si>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</si>
  <si>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</si>
  <si>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</si>
  <si>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</si>
  <si>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</si>
  <si>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</si>
  <si>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</si>
  <si>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</si>
  <si>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</si>
  <si>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</si>
  <si>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</si>
  <si>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</si>
  <si>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</si>
  <si>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</si>
  <si>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</si>
  <si>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</si>
  <si>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</si>
  <si>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</si>
  <si>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</si>
  <si>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</si>
  <si>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</si>
  <si>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</si>
  <si>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</si>
  <si>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</si>
  <si>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</si>
  <si>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</si>
  <si>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</si>
  <si>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</si>
  <si>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</si>
  <si>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</si>
  <si>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</si>
  <si>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</si>
  <si>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</si>
  <si>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</si>
  <si>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</si>
  <si>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</si>
  <si>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</si>
  <si>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</si>
  <si>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</si>
  <si>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</si>
  <si>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</si>
  <si>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</si>
  <si>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</si>
  <si>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</si>
  <si>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</si>
  <si>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</si>
  <si>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</si>
  <si>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</si>
  <si>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</si>
  <si>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</si>
  <si>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</si>
  <si>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</si>
  <si>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</si>
  <si>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</si>
  <si>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</si>
  <si>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</si>
  <si>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</si>
  <si>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</si>
  <si>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</si>
  <si>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</si>
  <si>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</si>
  <si>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</si>
  <si>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</si>
  <si>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</si>
  <si>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</si>
  <si>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</si>
  <si>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</si>
  <si>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</si>
  <si>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</si>
  <si>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</si>
  <si>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</si>
  <si>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</si>
  <si>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</si>
  <si>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</si>
  <si>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</si>
  <si>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</si>
  <si>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</si>
  <si>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</si>
  <si>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</si>
  <si>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</si>
  <si>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</si>
  <si>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</si>
  <si>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</si>
  <si>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</si>
  <si>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</si>
  <si>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</si>
  <si>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</si>
  <si>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</si>
  <si>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</si>
  <si>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</si>
  <si>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</si>
  <si>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</si>
  <si>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</si>
  <si>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</si>
  <si>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</si>
  <si>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</si>
  <si>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</si>
  <si>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</si>
  <si>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</si>
  <si>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</si>
  <si>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</si>
  <si>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</si>
  <si>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</si>
  <si>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</si>
  <si>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</si>
  <si>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</si>
  <si>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</si>
  <si>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</si>
  <si>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</si>
  <si>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</si>
  <si>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</si>
  <si>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</si>
  <si>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</si>
  <si>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</si>
  <si>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</si>
  <si>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</si>
  <si>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</si>
  <si>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</si>
  <si>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</si>
  <si>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</si>
  <si>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</si>
  <si>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</si>
  <si>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</si>
  <si>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</si>
  <si>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</si>
  <si>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</si>
  <si>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</si>
  <si>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</si>
  <si>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</si>
  <si>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</si>
  <si>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</si>
  <si>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</si>
  <si>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</si>
  <si>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</si>
  <si>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</si>
  <si>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</si>
  <si>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</si>
  <si>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</si>
  <si>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</si>
  <si>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</si>
  <si>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</si>
  <si>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</si>
  <si>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</si>
  <si>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</si>
  <si>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</si>
  <si>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</si>
  <si>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</si>
  <si>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</si>
  <si>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</si>
  <si>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</si>
  <si>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</si>
  <si>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</si>
  <si>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</si>
  <si>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</si>
  <si>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</si>
  <si>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</si>
  <si>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</si>
  <si>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</si>
  <si>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</si>
  <si>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</si>
  <si>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</si>
  <si>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</si>
  <si>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</si>
  <si>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</si>
  <si>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</si>
  <si>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</si>
  <si>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</si>
  <si>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</si>
  <si>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</si>
  <si>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</si>
  <si>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</si>
  <si>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</si>
  <si>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</si>
  <si>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</si>
  <si>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</si>
  <si>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</si>
  <si>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</si>
  <si>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</si>
  <si>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</si>
  <si>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</si>
  <si>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</si>
  <si>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</si>
  <si>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</si>
  <si>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</si>
  <si>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</si>
  <si>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</si>
  <si>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</si>
  <si>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</si>
  <si>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</si>
  <si>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</si>
  <si>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</si>
  <si>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</si>
  <si>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</si>
  <si>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</si>
  <si>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</si>
  <si>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</si>
  <si>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</si>
  <si>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</si>
  <si>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</si>
  <si>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</si>
  <si>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</si>
  <si>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</si>
  <si>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</si>
  <si>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</si>
  <si>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</si>
  <si>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</si>
  <si>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</si>
  <si>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</si>
  <si>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</si>
  <si>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</si>
  <si>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</si>
  <si>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</si>
  <si>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</si>
  <si>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</si>
  <si>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</si>
  <si>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</si>
  <si>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</si>
  <si>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</si>
  <si>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</si>
  <si>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</si>
  <si>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</si>
  <si>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</si>
  <si>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</si>
  <si>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</si>
  <si>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</si>
  <si>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</si>
  <si>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</si>
  <si>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</si>
  <si>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</si>
  <si>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</si>
  <si>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</si>
  <si>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</si>
  <si>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</si>
  <si>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</si>
  <si>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</si>
  <si>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</si>
  <si>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</si>
  <si>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</si>
  <si>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</si>
  <si>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</si>
  <si>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</si>
  <si>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</si>
  <si>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</si>
  <si>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</si>
  <si>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</si>
  <si>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</si>
  <si>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</si>
  <si>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</si>
  <si>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</si>
  <si>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</si>
  <si>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</si>
  <si>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</si>
  <si>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</si>
  <si>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</si>
  <si>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</si>
  <si>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</si>
  <si>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</si>
  <si>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</si>
  <si>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</si>
  <si>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</si>
  <si>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</si>
  <si>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</si>
  <si>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</si>
  <si>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</si>
  <si>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</si>
  <si>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</si>
  <si>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</si>
  <si>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</si>
  <si>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</si>
  <si>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</si>
  <si>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</si>
  <si>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</si>
  <si>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</si>
  <si>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</si>
  <si>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</si>
  <si>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</si>
  <si>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</si>
  <si>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</si>
  <si>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</si>
  <si>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</si>
  <si>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</si>
  <si>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</si>
  <si>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</si>
  <si>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</si>
  <si>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</si>
  <si>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</si>
  <si>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</si>
  <si>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</si>
  <si>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</si>
  <si>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</si>
  <si>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</si>
  <si>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</si>
  <si>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</si>
  <si>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</si>
  <si>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</si>
  <si>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</si>
  <si>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</si>
  <si>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</si>
  <si>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</si>
  <si>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</si>
  <si>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</si>
  <si>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</si>
  <si>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</si>
  <si>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</si>
  <si>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</si>
  <si>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</si>
  <si>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</si>
  <si>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</si>
  <si>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</si>
  <si>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</si>
  <si>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</si>
  <si>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</si>
  <si>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</si>
  <si>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</si>
  <si>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</si>
  <si>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</si>
  <si>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</si>
  <si>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</si>
  <si>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</si>
  <si>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</si>
  <si>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</si>
  <si>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</si>
  <si>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</si>
  <si>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</si>
  <si>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</si>
  <si>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</si>
  <si>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</si>
  <si>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</si>
  <si>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</si>
  <si>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</si>
  <si>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</si>
  <si>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</si>
  <si>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</si>
  <si>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</si>
  <si>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</si>
  <si>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</si>
  <si>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</si>
  <si>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</si>
  <si>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</si>
  <si>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</si>
  <si>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</si>
  <si>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</si>
  <si>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</si>
  <si>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</si>
  <si>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</si>
  <si>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</si>
  <si>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</si>
  <si>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</si>
  <si>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</si>
  <si>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</si>
  <si>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</si>
  <si>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</si>
  <si>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</si>
  <si>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</si>
  <si>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</si>
  <si>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</si>
  <si>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</si>
  <si>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</si>
  <si>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</si>
  <si>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</si>
  <si>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</si>
  <si>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</si>
  <si>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</si>
  <si>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</si>
  <si>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</si>
  <si>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</si>
  <si>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</si>
  <si>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</si>
  <si>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</si>
  <si>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</si>
  <si>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</si>
  <si>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</si>
  <si>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</si>
  <si>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</si>
  <si>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</si>
  <si>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</si>
  <si>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</si>
  <si>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</si>
  <si>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</si>
  <si>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</si>
  <si>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</si>
  <si>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</si>
  <si>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</si>
  <si>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</si>
  <si>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</si>
  <si>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</si>
  <si>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</si>
  <si>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</si>
  <si>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</si>
  <si>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</si>
  <si>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</si>
  <si>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</si>
  <si>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</si>
  <si>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</si>
  <si>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</si>
  <si>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</si>
  <si>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</si>
  <si>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</si>
  <si>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</si>
  <si>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</si>
  <si>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</si>
  <si>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</si>
  <si>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</si>
  <si>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</si>
  <si>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</si>
  <si>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</si>
  <si>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</si>
  <si>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</si>
  <si>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</si>
  <si>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</si>
  <si>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</si>
  <si>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</si>
  <si>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</si>
  <si>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</si>
  <si>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</si>
  <si>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</si>
  <si>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</si>
  <si>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</si>
  <si>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</si>
  <si>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</si>
  <si>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</si>
  <si>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</si>
  <si>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</si>
  <si>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</si>
  <si>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</si>
  <si>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</si>
  <si>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</si>
  <si>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</si>
  <si>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</si>
  <si>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</si>
  <si>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</si>
  <si>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</si>
  <si>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</si>
  <si>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</si>
  <si>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</si>
  <si>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</si>
  <si>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</si>
  <si>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</si>
  <si>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</si>
  <si>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</si>
  <si>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</si>
  <si>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</si>
  <si>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</si>
  <si>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</si>
  <si>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</si>
  <si>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</si>
  <si>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</si>
  <si>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</si>
  <si>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</si>
  <si>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</si>
  <si>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</si>
  <si>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</si>
  <si>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</si>
  <si>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</si>
  <si>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</si>
  <si>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</si>
  <si>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</si>
  <si>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</si>
  <si>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</si>
  <si>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</si>
  <si>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</si>
  <si>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</si>
  <si>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</si>
  <si>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</si>
  <si>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</si>
  <si>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</si>
  <si>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</si>
  <si>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</si>
  <si>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</si>
  <si>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</si>
  <si>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</si>
  <si>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</si>
  <si>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</si>
  <si>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</si>
  <si>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</si>
  <si>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</si>
  <si>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</si>
  <si>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</si>
  <si>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</si>
  <si>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</si>
  <si>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</si>
  <si>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</si>
  <si>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</si>
  <si>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</si>
  <si>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</si>
  <si>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</si>
  <si>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</si>
  <si>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</si>
  <si>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</si>
  <si>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</si>
  <si>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</si>
  <si>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</si>
  <si>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</si>
  <si>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</si>
  <si>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</si>
  <si>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</si>
  <si>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</si>
  <si>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</si>
  <si>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</si>
  <si>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</si>
  <si>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</si>
  <si>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</si>
  <si>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</si>
  <si>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</si>
  <si>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</si>
  <si>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</si>
  <si>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</si>
  <si>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</si>
  <si>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</si>
  <si>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</si>
  <si>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</si>
  <si>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</si>
  <si>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</si>
  <si>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</si>
  <si>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</si>
  <si>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</si>
  <si>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</si>
  <si>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</si>
  <si>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</si>
  <si>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</si>
  <si>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</si>
  <si>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</si>
  <si>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</si>
  <si>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</si>
  <si>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</si>
  <si>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</si>
  <si>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</si>
  <si>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</si>
  <si>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</si>
  <si>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</si>
  <si>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</si>
  <si>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</si>
  <si>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</si>
  <si>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</si>
  <si>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</si>
  <si>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</si>
  <si>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</si>
  <si>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</si>
  <si>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</si>
  <si>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</si>
  <si>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</si>
  <si>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</si>
  <si>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</si>
  <si>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</si>
  <si>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</si>
  <si>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</si>
  <si>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</si>
  <si>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</si>
  <si>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</si>
  <si>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</si>
  <si>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</si>
  <si>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</si>
  <si>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</si>
  <si>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</si>
  <si>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</si>
  <si>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</si>
  <si>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</si>
  <si>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</si>
  <si>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</si>
  <si>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</si>
  <si>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</si>
  <si>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</si>
  <si>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</si>
  <si>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</si>
  <si>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</si>
  <si>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</si>
  <si>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</si>
  <si>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</si>
  <si>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</si>
  <si>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</si>
  <si>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</si>
  <si>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</si>
  <si>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</si>
  <si>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</si>
  <si>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</si>
  <si>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</si>
  <si>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</si>
  <si>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</si>
  <si>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</si>
  <si>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</si>
  <si>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</si>
  <si>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</si>
  <si>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</si>
  <si>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</si>
  <si>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</si>
  <si>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</si>
  <si>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</si>
  <si>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</si>
  <si>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</si>
  <si>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</si>
  <si>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</si>
  <si>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</si>
  <si>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</si>
  <si>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</si>
  <si>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</si>
  <si>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</si>
  <si>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</si>
  <si>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</si>
  <si>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</si>
  <si>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</si>
  <si>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</si>
  <si>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</si>
  <si>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</si>
  <si>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</si>
  <si>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</si>
  <si>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</si>
  <si>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</si>
  <si>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</si>
  <si>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</si>
  <si>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</si>
  <si>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</si>
  <si>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</si>
  <si>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</si>
  <si>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</si>
  <si>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</si>
  <si>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</si>
  <si>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</si>
  <si>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</si>
  <si>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</si>
  <si>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</si>
  <si>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</si>
  <si>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</si>
  <si>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</si>
  <si>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</si>
  <si>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</si>
  <si>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</si>
  <si>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</si>
  <si>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</si>
  <si>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</si>
  <si>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</si>
  <si>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</si>
  <si>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</si>
  <si>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</si>
  <si>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</si>
  <si>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</si>
  <si>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</si>
  <si>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</si>
  <si>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</si>
  <si>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</si>
  <si>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</si>
  <si>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</si>
  <si>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</si>
  <si>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</si>
  <si>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</si>
  <si>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</si>
  <si>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</si>
  <si>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</si>
  <si>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</si>
  <si>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</si>
  <si>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</si>
  <si>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</si>
  <si>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</si>
  <si>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</si>
  <si>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</si>
  <si>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</si>
  <si>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</si>
  <si>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</si>
  <si>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</si>
  <si>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</si>
  <si>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</si>
  <si>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</si>
  <si>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</si>
  <si>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</si>
  <si>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</si>
  <si>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</si>
  <si>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</si>
  <si>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</si>
  <si>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</si>
  <si>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</si>
  <si>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</si>
  <si>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</si>
  <si>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</si>
  <si>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</si>
  <si>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</si>
  <si>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</si>
  <si>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</si>
  <si>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</si>
  <si>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</si>
  <si>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</si>
  <si>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</si>
  <si>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</si>
  <si>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</si>
  <si>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</si>
  <si>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</si>
  <si>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</si>
  <si>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</si>
  <si>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</si>
  <si>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</si>
  <si>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</si>
  <si>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</si>
  <si>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</si>
  <si>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</si>
  <si>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</si>
  <si>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</si>
  <si>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</si>
  <si>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</si>
  <si>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</si>
  <si>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</si>
  <si>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</si>
  <si>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</si>
  <si>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</si>
  <si>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</si>
  <si>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</si>
  <si>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</si>
  <si>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</si>
  <si>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</si>
  <si>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</si>
  <si>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</si>
  <si>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</si>
  <si>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</si>
  <si>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</si>
  <si>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</si>
  <si>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</si>
  <si>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</si>
  <si>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</si>
  <si>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</si>
  <si>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</si>
  <si>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</si>
  <si>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</si>
  <si>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</si>
  <si>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</si>
  <si>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</si>
  <si>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</si>
  <si>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</si>
  <si>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</si>
  <si>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</si>
  <si>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</si>
  <si>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</si>
  <si>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</si>
  <si>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</si>
  <si>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</si>
  <si>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</si>
  <si>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</si>
  <si>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</si>
  <si>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</si>
  <si>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</si>
  <si>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</si>
  <si>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</si>
  <si>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</si>
  <si>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</si>
  <si>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</si>
  <si>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</si>
  <si>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</si>
  <si>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</si>
  <si>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</si>
  <si>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</si>
  <si>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</si>
  <si>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</si>
  <si>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</si>
  <si>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</si>
  <si>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</si>
  <si>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</si>
  <si>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</si>
  <si>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</si>
  <si>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</si>
  <si>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</si>
  <si>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</si>
  <si>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</si>
  <si>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</si>
  <si>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</si>
  <si>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</si>
  <si>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</si>
  <si>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</si>
  <si>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</si>
  <si>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</si>
  <si>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</si>
  <si>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</si>
  <si>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</si>
  <si>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</si>
  <si>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</si>
  <si>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</si>
  <si>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</si>
  <si>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</si>
  <si>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</si>
  <si>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</si>
  <si>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</si>
  <si>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</si>
  <si>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</si>
  <si>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</si>
  <si>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</si>
  <si>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</si>
  <si>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</si>
  <si>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</si>
  <si>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</si>
  <si>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</si>
  <si>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</si>
  <si>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</si>
  <si>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</si>
  <si>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</si>
  <si>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</si>
  <si>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</si>
  <si>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</si>
  <si>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</si>
  <si>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</si>
  <si>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</si>
  <si>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</si>
  <si>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</si>
  <si>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</si>
  <si>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</si>
  <si>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</si>
  <si>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</si>
  <si>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</si>
  <si>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</si>
  <si>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</si>
  <si>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</si>
  <si>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</si>
  <si>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</si>
  <si>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</si>
  <si>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</si>
  <si>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</si>
  <si>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</si>
  <si>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</si>
  <si>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</si>
  <si>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</si>
  <si>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</si>
  <si>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</si>
  <si>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</si>
  <si>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</si>
  <si>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</si>
  <si>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</si>
  <si>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</si>
  <si>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</si>
  <si>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</si>
  <si>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</si>
  <si>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</si>
  <si>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</si>
  <si>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</si>
  <si>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</si>
  <si>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</si>
  <si>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</si>
  <si>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</si>
  <si>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</si>
  <si>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</si>
  <si>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</si>
  <si>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</si>
  <si>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</si>
  <si>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</si>
  <si>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</si>
  <si>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</si>
  <si>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</si>
  <si>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</si>
  <si>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</si>
  <si>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</si>
  <si>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</si>
  <si>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</si>
  <si>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</si>
  <si>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</si>
  <si>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</si>
  <si>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</si>
  <si>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</si>
  <si>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</si>
  <si>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</si>
  <si>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</si>
  <si>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</si>
  <si>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</si>
  <si>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</si>
  <si>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</si>
  <si>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</si>
  <si>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</si>
  <si>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</si>
  <si>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</si>
  <si>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</si>
  <si>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</si>
  <si>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</si>
  <si>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</si>
  <si>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</si>
  <si>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</si>
  <si>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</si>
  <si>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</si>
  <si>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</si>
  <si>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</si>
  <si>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</si>
  <si>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</si>
  <si>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</si>
  <si>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</si>
  <si>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</si>
  <si>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</si>
  <si>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</si>
  <si>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</si>
  <si>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</si>
  <si>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</si>
  <si>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</si>
  <si>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</si>
  <si>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</si>
  <si>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</si>
  <si>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</si>
  <si>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</si>
  <si>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</si>
  <si>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</si>
  <si>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</si>
  <si>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</si>
  <si>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</si>
  <si>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</si>
  <si>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</si>
  <si>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</si>
  <si>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</si>
  <si>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</si>
  <si>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</si>
  <si>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</si>
  <si>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</si>
  <si>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</si>
  <si>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</si>
  <si>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</si>
  <si>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</si>
  <si>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</si>
  <si>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</si>
  <si>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</si>
  <si>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</si>
  <si>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</si>
  <si>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</si>
  <si>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</si>
  <si>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</si>
  <si>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</si>
  <si>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</si>
  <si>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</si>
  <si>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</si>
  <si>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</si>
  <si>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</si>
  <si>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</si>
  <si>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</si>
  <si>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</si>
  <si>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</si>
  <si>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</si>
  <si>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</si>
  <si>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</si>
  <si>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</si>
  <si>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</si>
  <si>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</si>
  <si>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</si>
  <si>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</si>
  <si>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</si>
  <si>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</si>
  <si>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</si>
  <si>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</si>
  <si>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</si>
  <si>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</si>
  <si>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</si>
  <si>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</si>
  <si>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</si>
  <si>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</si>
  <si>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</si>
  <si>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</si>
  <si>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</si>
  <si>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</si>
  <si>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</si>
  <si>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</si>
  <si>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</si>
  <si>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</si>
  <si>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</si>
  <si>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</si>
  <si>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</si>
  <si>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</si>
  <si>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</si>
  <si>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</si>
  <si>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</si>
  <si>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</si>
  <si>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</si>
  <si>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</si>
  <si>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</si>
  <si>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</si>
  <si>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</si>
  <si>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</si>
  <si>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</si>
  <si>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</si>
  <si>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</si>
  <si>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</si>
  <si>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</si>
  <si>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</si>
  <si>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</si>
  <si>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</si>
  <si>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</si>
  <si>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</si>
  <si>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</si>
  <si>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</si>
  <si>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</si>
  <si>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</si>
  <si>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</si>
  <si>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</si>
  <si>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</si>
  <si>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</si>
  <si>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</si>
  <si>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</si>
  <si>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</si>
  <si>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</si>
  <si>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</si>
  <si>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</si>
  <si>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</si>
  <si>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</si>
  <si>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</si>
  <si>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</si>
  <si>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</si>
  <si>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</si>
  <si>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</si>
  <si>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</si>
  <si>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</si>
  <si>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</si>
  <si>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</si>
  <si>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</si>
  <si>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</si>
  <si>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</si>
  <si>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</si>
  <si>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</si>
  <si>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</si>
  <si>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</si>
  <si>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</si>
  <si>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</si>
  <si>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</si>
  <si>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</si>
  <si>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</si>
  <si>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</si>
  <si>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</si>
  <si>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</si>
  <si>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</si>
  <si>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</si>
  <si>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</si>
  <si>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</si>
  <si>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</si>
  <si>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</si>
  <si>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</si>
  <si>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</si>
  <si>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</si>
  <si>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</si>
  <si>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</si>
  <si>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</si>
  <si>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</si>
  <si>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</si>
  <si>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</si>
  <si>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</si>
  <si>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</si>
  <si>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</si>
  <si>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</si>
  <si>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</si>
  <si>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</si>
  <si>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</si>
  <si>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</si>
  <si>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</si>
  <si>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</si>
  <si>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</si>
  <si>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</si>
  <si>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</si>
  <si>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</si>
  <si>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</si>
  <si>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</si>
  <si>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</si>
  <si>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</si>
  <si>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</si>
  <si>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</si>
  <si>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</si>
  <si>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</si>
  <si>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</si>
  <si>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</si>
  <si>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</si>
  <si>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</si>
  <si>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</si>
  <si>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</si>
  <si>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</si>
  <si>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</si>
  <si>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</si>
  <si>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</si>
  <si>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</si>
  <si>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</si>
  <si>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</si>
  <si>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</si>
  <si>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</si>
  <si>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</si>
  <si>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</si>
  <si>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</si>
  <si>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</si>
  <si>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</si>
  <si>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</si>
  <si>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</si>
  <si>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</si>
  <si>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</si>
  <si>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</si>
  <si>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</si>
  <si>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</si>
  <si>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</si>
  <si>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</si>
  <si>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</si>
  <si>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</si>
  <si>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</si>
  <si>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</si>
  <si>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</si>
  <si>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</si>
  <si>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</si>
  <si>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</si>
  <si>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</si>
  <si>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</si>
  <si>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</si>
  <si>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</si>
  <si>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</si>
  <si>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</si>
  <si>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</si>
  <si>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</si>
  <si>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</si>
  <si>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</si>
  <si>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</si>
  <si>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</si>
  <si>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</si>
  <si>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</si>
  <si>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</si>
  <si>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</si>
  <si>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</si>
  <si>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</si>
  <si>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</si>
  <si>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</si>
  <si>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</si>
  <si>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</si>
  <si>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</si>
  <si>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</si>
  <si>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</si>
  <si>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</si>
  <si>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</si>
  <si>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</si>
  <si>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</si>
  <si>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</si>
  <si>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</si>
  <si>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</si>
  <si>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</si>
  <si>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</si>
  <si>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</si>
  <si>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</si>
  <si>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</si>
  <si>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</si>
  <si>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</si>
  <si>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</si>
  <si>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</si>
  <si>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</si>
  <si>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</si>
  <si>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</si>
  <si>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</si>
  <si>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</si>
  <si>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</si>
  <si>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</si>
  <si>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</si>
  <si>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</si>
  <si>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</si>
  <si>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</si>
  <si>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</si>
  <si>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</si>
  <si>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</si>
  <si>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</si>
  <si>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</si>
  <si>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</si>
  <si>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</si>
  <si>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</si>
  <si>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</si>
  <si>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</si>
  <si>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</si>
  <si>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</si>
  <si>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</si>
  <si>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</si>
  <si>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</si>
  <si>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</si>
  <si>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</si>
  <si>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</si>
  <si>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</si>
  <si>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</si>
  <si>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</si>
  <si>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</si>
  <si>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</si>
  <si>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</si>
  <si>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</si>
  <si>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</si>
  <si>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</si>
  <si>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</si>
  <si>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</si>
  <si>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</si>
  <si>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</si>
  <si>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</si>
  <si>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</si>
  <si>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</si>
  <si>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</si>
  <si>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</si>
  <si>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</si>
  <si>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</si>
  <si>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</si>
  <si>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</si>
  <si>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</si>
  <si>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</si>
  <si>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</si>
  <si>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</si>
  <si>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</si>
  <si>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</si>
  <si>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</si>
  <si>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</si>
  <si>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</si>
  <si>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</si>
  <si>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</si>
  <si>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</si>
  <si>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</si>
  <si>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</si>
  <si>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</si>
  <si>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</si>
  <si>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</si>
  <si>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</si>
  <si>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</si>
  <si>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</si>
  <si>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</si>
  <si>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</si>
  <si>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</si>
  <si>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</si>
  <si>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</si>
  <si>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</si>
  <si>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</si>
  <si>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</si>
  <si>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</si>
  <si>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</si>
  <si>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</si>
  <si>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</si>
  <si>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</si>
  <si>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</si>
  <si>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</si>
  <si>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</si>
  <si>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</si>
  <si>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</si>
  <si>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</si>
  <si>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</si>
  <si>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</si>
  <si>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</si>
  <si>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</si>
  <si>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</si>
  <si>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</si>
  <si>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</si>
  <si>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</si>
  <si>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</si>
  <si>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</si>
  <si>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</si>
  <si>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</si>
  <si>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</si>
  <si>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</si>
  <si>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</si>
  <si>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</si>
  <si>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</si>
  <si>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</si>
  <si>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</si>
  <si>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</si>
  <si>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</si>
  <si>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</si>
  <si>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</si>
  <si>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</si>
  <si>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</si>
  <si>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</si>
  <si>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</si>
  <si>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</si>
  <si>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</si>
  <si>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</si>
  <si>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</si>
  <si>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</si>
  <si>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</si>
  <si>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</si>
  <si>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</si>
  <si>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</si>
  <si>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</si>
  <si>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</si>
  <si>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</si>
  <si>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</si>
  <si>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</si>
  <si>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</si>
  <si>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</si>
  <si>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</si>
  <si>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</si>
  <si>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</si>
  <si>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</si>
  <si>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</si>
  <si>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</si>
  <si>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</si>
  <si>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</si>
  <si>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</si>
  <si>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</si>
  <si>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</si>
  <si>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</si>
  <si>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</si>
  <si>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</si>
  <si>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</si>
  <si>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</si>
  <si>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</si>
  <si>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</si>
  <si>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</si>
  <si>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</si>
  <si>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</si>
  <si>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</si>
  <si>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</si>
  <si>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</si>
  <si>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</si>
  <si>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</si>
  <si>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</si>
  <si>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</si>
  <si>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</si>
  <si>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</si>
  <si>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</si>
  <si>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</si>
  <si>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</si>
  <si>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</si>
  <si>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</si>
  <si>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</si>
  <si>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</si>
  <si>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</si>
  <si>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</si>
  <si>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</si>
  <si>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</si>
  <si>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</si>
  <si>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</si>
  <si>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</si>
  <si>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</si>
  <si>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</si>
  <si>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</si>
  <si>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</si>
  <si>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</si>
  <si>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</si>
  <si>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</si>
  <si>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</si>
  <si>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</si>
  <si>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</si>
  <si>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</si>
  <si>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</si>
  <si>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</si>
  <si>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</si>
  <si>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</si>
  <si>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</si>
  <si>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</si>
  <si>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</si>
  <si>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</si>
  <si>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</si>
  <si>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</si>
  <si>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</si>
  <si>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</si>
  <si>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</si>
  <si>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</si>
  <si>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</si>
  <si>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</si>
  <si>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</si>
  <si>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</si>
  <si>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</si>
  <si>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</si>
  <si>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</si>
  <si>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</si>
  <si>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</si>
  <si>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</si>
  <si>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</si>
  <si>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</si>
  <si>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</si>
  <si>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</si>
  <si>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</si>
  <si>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</si>
  <si>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</si>
  <si>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</si>
  <si>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</si>
  <si>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</si>
  <si>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</si>
  <si>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</si>
  <si>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</si>
  <si>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</si>
  <si>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</si>
  <si>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</si>
  <si>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</si>
  <si>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</si>
  <si>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</si>
  <si>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</si>
  <si>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</si>
  <si>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</si>
  <si>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</si>
  <si>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</si>
  <si>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</si>
  <si>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</si>
  <si>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</si>
  <si>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</si>
  <si>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</si>
  <si>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</si>
  <si>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</si>
  <si>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</si>
  <si>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</si>
  <si>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</si>
  <si>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</si>
  <si>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</si>
  <si>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</si>
  <si>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</si>
  <si>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</si>
  <si>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</si>
  <si>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</si>
  <si>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</si>
  <si>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</si>
  <si>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</si>
  <si>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</si>
  <si>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</si>
  <si>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</si>
  <si>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</si>
  <si>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</si>
  <si>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</si>
  <si>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</si>
  <si>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</si>
  <si>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</si>
  <si>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</si>
  <si>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</si>
  <si>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</si>
  <si>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</si>
  <si>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</si>
  <si>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</si>
  <si>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</si>
  <si>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</si>
  <si>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</si>
  <si>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</si>
  <si>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</si>
  <si>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</si>
  <si>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</si>
  <si>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</si>
  <si>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</si>
  <si>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</si>
  <si>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</si>
  <si>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</si>
  <si>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</si>
  <si>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</si>
  <si>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</si>
  <si>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</si>
  <si>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</si>
  <si>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</si>
  <si>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</si>
  <si>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</si>
  <si>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</si>
  <si>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</si>
  <si>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</si>
  <si>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</si>
  <si>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</si>
  <si>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</si>
  <si>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</si>
  <si>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</si>
  <si>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</si>
  <si>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</si>
  <si>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</si>
  <si>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</si>
  <si>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</si>
  <si>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</si>
  <si>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</si>
  <si>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</si>
  <si>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</si>
  <si>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</si>
  <si>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</si>
  <si>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</si>
  <si>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</si>
  <si>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</si>
  <si>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</si>
  <si>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</si>
  <si>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</si>
  <si>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</si>
  <si>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</si>
  <si>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</si>
  <si>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</si>
  <si>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</si>
  <si>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</si>
  <si>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</si>
  <si>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</si>
  <si>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</si>
  <si>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</si>
  <si>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</si>
  <si>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</si>
  <si>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</si>
  <si>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</si>
  <si>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</si>
  <si>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</si>
  <si>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</si>
  <si>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</si>
  <si>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</si>
  <si>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</si>
  <si>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</si>
  <si>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</si>
  <si>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</si>
  <si>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</si>
  <si>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</si>
  <si>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</si>
  <si>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</si>
  <si>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</si>
  <si>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</si>
  <si>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</si>
  <si>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</si>
  <si>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</si>
  <si>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</si>
  <si>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</si>
  <si>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</si>
  <si>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</si>
  <si>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</si>
  <si>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</si>
  <si>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</si>
  <si>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</si>
  <si>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</si>
  <si>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</si>
  <si>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</si>
  <si>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</si>
  <si>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</si>
  <si>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</si>
  <si>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</si>
  <si>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</si>
  <si>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</si>
  <si>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</si>
  <si>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</si>
  <si>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</si>
  <si>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</si>
  <si>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</si>
  <si>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</si>
  <si>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</si>
  <si>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</si>
  <si>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</si>
  <si>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</si>
  <si>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</si>
  <si>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</si>
  <si>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</si>
  <si>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</si>
  <si>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</si>
  <si>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</si>
  <si>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</si>
  <si>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</si>
  <si>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</si>
  <si>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</si>
  <si>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</si>
  <si>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</si>
  <si>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</si>
  <si>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</si>
  <si>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</si>
  <si>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</si>
  <si>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</si>
  <si>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</si>
  <si>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</si>
  <si>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</si>
  <si>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</si>
  <si>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</si>
  <si>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</si>
  <si>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</si>
  <si>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</si>
  <si>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</si>
  <si>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</si>
  <si>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</si>
  <si>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</si>
  <si>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</si>
  <si>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</si>
  <si>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</si>
  <si>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</si>
  <si>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</si>
  <si>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</si>
  <si>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</si>
  <si>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</si>
  <si>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</si>
  <si>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</si>
  <si>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</si>
  <si>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</si>
  <si>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</si>
  <si>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</si>
  <si>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</si>
  <si>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</si>
  <si>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</si>
  <si>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</si>
  <si>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</si>
  <si>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</si>
  <si>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</si>
  <si>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</si>
  <si>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</si>
  <si>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</si>
  <si>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</si>
  <si>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</si>
  <si>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</si>
  <si>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</si>
  <si>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</si>
  <si>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</si>
  <si>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</si>
  <si>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</si>
  <si>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</si>
  <si>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</si>
  <si>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</si>
  <si>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</si>
  <si>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</si>
  <si>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</si>
  <si>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</si>
  <si>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</si>
  <si>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</si>
  <si>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</si>
  <si>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</si>
  <si>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</si>
  <si>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</si>
  <si>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</si>
  <si>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</si>
  <si>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</si>
  <si>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</si>
  <si>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</si>
  <si>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</si>
  <si>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</si>
  <si>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</si>
  <si>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</si>
  <si>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</si>
  <si>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</si>
  <si>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</si>
  <si>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</si>
  <si>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</si>
  <si>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</si>
  <si>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</si>
  <si>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</si>
  <si>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</si>
  <si>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</si>
  <si>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</si>
  <si>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</si>
  <si>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</si>
  <si>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</si>
  <si>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</si>
  <si>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</si>
  <si>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</si>
  <si>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</si>
  <si>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</si>
  <si>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</si>
  <si>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</si>
  <si>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</si>
  <si>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</si>
  <si>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</si>
  <si>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</si>
  <si>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</si>
  <si>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</si>
  <si>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</si>
  <si>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</si>
  <si>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</si>
  <si>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</si>
  <si>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</si>
  <si>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</si>
  <si>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</si>
  <si>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</si>
  <si>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</si>
  <si>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</si>
  <si>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</si>
  <si>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</si>
  <si>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</si>
  <si>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</si>
  <si>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</si>
  <si>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</si>
  <si>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</si>
  <si>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</si>
  <si>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</si>
  <si>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</si>
  <si>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</si>
  <si>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</si>
  <si>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</si>
  <si>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</si>
  <si>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</si>
  <si>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</si>
  <si>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</si>
  <si>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</si>
  <si>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</si>
  <si>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</si>
  <si>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</si>
  <si>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</si>
  <si>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</si>
  <si>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</si>
  <si>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</si>
  <si>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</si>
  <si>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</si>
  <si>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</si>
  <si>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</si>
  <si>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</si>
  <si>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</si>
  <si>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</si>
  <si>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</si>
  <si>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</si>
  <si>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</si>
  <si>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</si>
  <si>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</si>
  <si>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</si>
  <si>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</si>
  <si>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</si>
  <si>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</si>
  <si>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</si>
  <si>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</si>
  <si>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</si>
  <si>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</si>
  <si>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</si>
  <si>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</si>
  <si>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</si>
  <si>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</si>
  <si>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</si>
  <si>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</si>
  <si>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</si>
  <si>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</si>
  <si>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</si>
  <si>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</si>
  <si>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</si>
  <si>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</si>
  <si>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</si>
  <si>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</si>
  <si>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</si>
  <si>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</si>
  <si>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</si>
  <si>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</si>
  <si>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</si>
  <si>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</si>
  <si>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</si>
  <si>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</si>
  <si>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</si>
  <si>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</si>
  <si>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</si>
  <si>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</si>
  <si>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</si>
  <si>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</si>
  <si>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</si>
  <si>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</si>
  <si>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</si>
  <si>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</si>
  <si>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</si>
  <si>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</si>
  <si>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</si>
  <si>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</si>
  <si>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</si>
  <si>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</si>
  <si>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</si>
  <si>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</si>
  <si>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</si>
  <si>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</si>
  <si>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</si>
  <si>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</si>
  <si>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</si>
  <si>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</si>
  <si>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</si>
  <si>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</si>
  <si>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</si>
  <si>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</si>
  <si>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</si>
  <si>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</si>
  <si>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</si>
  <si>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</si>
  <si>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</si>
  <si>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</si>
  <si>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</si>
  <si>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</si>
  <si>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</si>
  <si>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</si>
  <si>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</si>
  <si>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</si>
  <si>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</si>
  <si>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</si>
  <si>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</si>
  <si>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</si>
  <si>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</si>
  <si>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</si>
  <si>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</si>
  <si>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</si>
  <si>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</si>
  <si>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</si>
  <si>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</si>
  <si>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</si>
  <si>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</si>
  <si>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</si>
  <si>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</si>
  <si>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</si>
  <si>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</si>
  <si>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</si>
  <si>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</si>
  <si>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</si>
  <si>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</si>
  <si>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</si>
  <si>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</si>
  <si>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</si>
  <si>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</si>
  <si>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</si>
  <si>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</si>
  <si>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</si>
  <si>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</si>
  <si>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</si>
  <si>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</si>
  <si>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</si>
  <si>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</si>
  <si>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</si>
  <si>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</si>
  <si>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</si>
  <si>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</si>
  <si>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</si>
  <si>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</si>
  <si>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</si>
  <si>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</si>
  <si>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</si>
  <si>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</si>
  <si>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</si>
  <si>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</si>
  <si>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</si>
  <si>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</si>
  <si>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</si>
  <si>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</si>
  <si>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</si>
  <si>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</si>
  <si>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</si>
  <si>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</si>
  <si>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</si>
  <si>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</si>
  <si>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</si>
  <si>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</si>
  <si>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</si>
  <si>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</si>
  <si>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</si>
  <si>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</si>
  <si>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</si>
  <si>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</si>
  <si>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</si>
  <si>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</si>
  <si>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</si>
  <si>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</si>
  <si>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</si>
  <si>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</si>
  <si>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</si>
  <si>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</si>
  <si>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</si>
  <si>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</si>
  <si>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</si>
  <si>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</si>
  <si>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</si>
  <si>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</si>
  <si>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</si>
  <si>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</si>
  <si>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</si>
  <si>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</si>
  <si>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</si>
  <si>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</si>
  <si>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</si>
  <si>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</si>
  <si>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</si>
  <si>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</si>
  <si>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</si>
  <si>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</si>
  <si>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</si>
  <si>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</si>
  <si>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</si>
  <si>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</si>
  <si>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</si>
  <si>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</si>
  <si>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</si>
  <si>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</si>
  <si>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</si>
  <si>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</si>
  <si>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</si>
  <si>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</si>
  <si>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</si>
  <si>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</si>
  <si>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</si>
  <si>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</si>
  <si>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</si>
  <si>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</si>
  <si>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</si>
  <si>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</si>
  <si>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</si>
  <si>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</si>
  <si>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</si>
  <si>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</si>
  <si>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</si>
  <si>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</si>
  <si>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</si>
  <si>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</si>
  <si>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</si>
  <si>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</si>
  <si>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</si>
  <si>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</si>
  <si>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</si>
  <si>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</si>
  <si>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</si>
  <si>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</si>
  <si>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</si>
  <si>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</si>
  <si>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</si>
  <si>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</si>
  <si>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</si>
  <si>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</si>
  <si>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</si>
  <si>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</si>
  <si>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</si>
  <si>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</si>
  <si>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</si>
  <si>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</si>
  <si>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</si>
  <si>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</si>
  <si>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</si>
  <si>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</si>
  <si>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</si>
  <si>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</si>
  <si>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</si>
  <si>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</si>
  <si>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</si>
  <si>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</si>
  <si>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</si>
  <si>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</si>
  <si>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</si>
  <si>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</si>
  <si>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</si>
  <si>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</si>
  <si>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</si>
  <si>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</si>
  <si>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</si>
  <si>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</si>
  <si>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</si>
  <si>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</si>
  <si>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</si>
  <si>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</si>
  <si>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</si>
  <si>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</si>
  <si>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</si>
  <si>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</si>
  <si>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</si>
  <si>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</si>
  <si>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</si>
  <si>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</si>
  <si>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</si>
  <si>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</si>
  <si>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</si>
  <si>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</si>
  <si>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</si>
  <si>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</si>
  <si>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</si>
  <si>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</si>
  <si>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</si>
  <si>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</si>
  <si>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</si>
  <si>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</si>
  <si>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</si>
  <si>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</si>
  <si>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</si>
  <si>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</si>
  <si>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</si>
  <si>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</si>
  <si>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</si>
  <si>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</si>
  <si>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</si>
  <si>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</si>
  <si>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</si>
  <si>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</si>
  <si>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</si>
  <si>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</si>
  <si>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</si>
  <si>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</si>
  <si>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</si>
  <si>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</si>
  <si>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</si>
  <si>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</si>
  <si>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</si>
  <si>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</si>
  <si>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</si>
  <si>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</si>
  <si>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</si>
  <si>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</si>
  <si>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</si>
  <si>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</si>
  <si>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</si>
  <si>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</si>
  <si>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</si>
  <si>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</si>
  <si>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</si>
  <si>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</si>
  <si>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</si>
  <si>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</si>
  <si>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</si>
  <si>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</si>
  <si>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</si>
  <si>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</si>
  <si>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</si>
  <si>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</si>
  <si>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</si>
  <si>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</si>
  <si>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</si>
  <si>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</si>
  <si>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</si>
  <si>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</si>
  <si>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</si>
  <si>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</si>
  <si>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</si>
  <si>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</si>
  <si>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</si>
  <si>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</si>
  <si>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</si>
  <si>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</si>
  <si>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</si>
  <si>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</si>
  <si>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</si>
  <si>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</si>
  <si>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</si>
  <si>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</si>
  <si>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</si>
  <si>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</si>
  <si>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</si>
  <si>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</si>
  <si>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</si>
  <si>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</si>
  <si>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</si>
  <si>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</si>
  <si>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</si>
  <si>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</si>
  <si>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</si>
  <si>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</si>
  <si>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</si>
  <si>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</si>
  <si>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</si>
  <si>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</si>
  <si>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</si>
  <si>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</si>
  <si>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</si>
  <si>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</si>
  <si>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</si>
  <si>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</si>
  <si>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</si>
  <si>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</si>
  <si>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</si>
  <si>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</si>
  <si>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</si>
  <si>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</si>
  <si>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</si>
  <si>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</si>
  <si>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</si>
  <si>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</si>
  <si>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</si>
  <si>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</si>
  <si>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</si>
  <si>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</si>
  <si>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</si>
  <si>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</si>
  <si>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</si>
  <si>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</si>
  <si>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</si>
  <si>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</si>
  <si>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</si>
  <si>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</si>
  <si>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</si>
  <si>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</si>
  <si>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</si>
  <si>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</si>
  <si>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</si>
  <si>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</si>
  <si>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</si>
  <si>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</si>
  <si>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</si>
  <si>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</si>
  <si>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</si>
  <si>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</si>
  <si>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</si>
  <si>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</si>
  <si>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</si>
  <si>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</si>
  <si>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</si>
  <si>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</si>
  <si>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</si>
  <si>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</si>
  <si>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</si>
  <si>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</si>
  <si>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</si>
  <si>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</si>
  <si>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</si>
  <si>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</si>
  <si>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</si>
  <si>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</si>
  <si>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</si>
  <si>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</si>
  <si>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</si>
  <si>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</si>
  <si>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</si>
  <si>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</si>
  <si>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</si>
  <si>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</si>
  <si>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</si>
  <si>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</si>
  <si>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</si>
  <si>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</si>
  <si>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</si>
  <si>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</si>
  <si>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</si>
  <si>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</si>
  <si>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</si>
  <si>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</si>
  <si>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</si>
  <si>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</si>
  <si>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</si>
  <si>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</si>
  <si>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</si>
  <si>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</si>
  <si>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</si>
  <si>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</si>
  <si>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</si>
  <si>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</si>
  <si>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</si>
  <si>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</si>
  <si>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</si>
  <si>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</si>
  <si>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</si>
  <si>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</si>
  <si>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</si>
  <si>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</si>
  <si>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</si>
  <si>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</si>
  <si>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</si>
  <si>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</si>
  <si>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</si>
  <si>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</si>
  <si>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</si>
  <si>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</si>
  <si>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</si>
  <si>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</si>
  <si>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</si>
  <si>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</si>
  <si>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</si>
  <si>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</si>
  <si>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</si>
  <si>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</si>
  <si>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</si>
  <si>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</si>
  <si>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</si>
  <si>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</si>
  <si>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</si>
  <si>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</si>
  <si>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</si>
  <si>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</si>
  <si>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</si>
  <si>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</si>
  <si>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</si>
  <si>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</si>
  <si>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</si>
  <si>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</si>
  <si>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</si>
  <si>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</si>
  <si>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</si>
  <si>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</si>
  <si>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</si>
  <si>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</si>
  <si>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</si>
  <si>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</si>
  <si>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</si>
  <si>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</si>
  <si>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</si>
  <si>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</si>
  <si>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</si>
  <si>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</si>
  <si>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</si>
  <si>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</si>
  <si>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</si>
  <si>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</si>
  <si>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</si>
  <si>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</si>
  <si>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</si>
  <si>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</si>
  <si>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</si>
  <si>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</si>
  <si>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</si>
  <si>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</si>
  <si>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</si>
  <si>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</si>
  <si>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</si>
  <si>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</si>
  <si>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</si>
  <si>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</si>
  <si>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</si>
  <si>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</si>
  <si>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</si>
  <si>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</si>
  <si>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</si>
  <si>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</si>
  <si>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</si>
  <si>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</si>
  <si>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</si>
  <si>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</si>
  <si>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</si>
  <si>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</si>
  <si>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</si>
  <si>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</si>
  <si>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</si>
  <si>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</si>
  <si>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</si>
  <si>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</si>
  <si>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</si>
  <si>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</si>
  <si>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</si>
  <si>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</si>
  <si>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</si>
  <si>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</si>
  <si>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</si>
  <si>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</si>
  <si>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</si>
  <si>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</si>
  <si>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</si>
  <si>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</si>
  <si>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</si>
  <si>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</si>
  <si>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</si>
  <si>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</si>
  <si>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</si>
  <si>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</si>
  <si>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</si>
  <si>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</si>
  <si>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</si>
  <si>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</si>
  <si>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</si>
  <si>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</si>
  <si>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</si>
  <si>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</si>
  <si>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</si>
  <si>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</si>
  <si>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</si>
  <si>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</si>
  <si>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</si>
  <si>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</si>
  <si>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</si>
  <si>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</si>
  <si>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</si>
  <si>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</si>
  <si>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</si>
  <si>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</si>
  <si>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</si>
  <si>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</si>
  <si>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</si>
  <si>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</si>
  <si>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</si>
  <si>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</si>
  <si>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</si>
  <si>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</si>
  <si>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</si>
  <si>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</si>
  <si>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</si>
  <si>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</si>
  <si>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</si>
  <si>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</si>
  <si>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</si>
  <si>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</si>
  <si>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</si>
  <si>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</si>
  <si>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</si>
  <si>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</si>
  <si>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</si>
  <si>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</si>
  <si>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</si>
  <si>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</si>
  <si>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</si>
  <si>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</si>
  <si>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</si>
  <si>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</si>
  <si>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</si>
  <si>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</si>
  <si>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</si>
  <si>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</si>
  <si>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</si>
  <si>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</si>
  <si>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</si>
  <si>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</si>
  <si>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</si>
  <si>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</si>
  <si>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</si>
  <si>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</si>
  <si>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</si>
  <si>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</si>
  <si>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</si>
  <si>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</si>
  <si>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</si>
  <si>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</si>
  <si>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</si>
  <si>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</si>
  <si>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</si>
  <si>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</si>
  <si>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</si>
  <si>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</si>
  <si>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</si>
  <si>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</si>
  <si>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</si>
  <si>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</si>
  <si>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</si>
  <si>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</si>
  <si>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</si>
  <si>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</si>
  <si>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</si>
  <si>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</si>
  <si>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</si>
  <si>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</si>
  <si>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</si>
  <si>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</si>
  <si>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</si>
  <si>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</si>
  <si>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</si>
  <si>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</si>
  <si>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</si>
  <si>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</si>
  <si>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</si>
  <si>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</si>
  <si>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</si>
  <si>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</si>
  <si>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</si>
  <si>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</si>
  <si>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</si>
  <si>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</si>
  <si>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</si>
  <si>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</si>
  <si>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</si>
  <si>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</si>
  <si>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</si>
  <si>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</si>
  <si>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</si>
  <si>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</si>
  <si>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</si>
  <si>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</si>
  <si>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</si>
  <si>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</si>
  <si>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</si>
  <si>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</si>
  <si>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</si>
  <si>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</si>
  <si>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</si>
  <si>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</si>
  <si>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</si>
  <si>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</si>
  <si>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</si>
  <si>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</si>
  <si>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</si>
  <si>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</si>
  <si>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</si>
  <si>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</si>
  <si>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</si>
  <si>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</si>
  <si>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</si>
  <si>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</si>
  <si>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</si>
  <si>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</si>
  <si>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</si>
  <si>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</si>
  <si>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</si>
  <si>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</si>
  <si>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</si>
  <si>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</si>
  <si>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</si>
  <si>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</si>
  <si>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</si>
  <si>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</si>
  <si>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</si>
  <si>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</si>
  <si>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</si>
  <si>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</si>
  <si>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</si>
  <si>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</si>
  <si>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</si>
  <si>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</si>
  <si>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</si>
  <si>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</si>
  <si>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</si>
  <si>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</si>
  <si>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</si>
  <si>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</si>
  <si>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</si>
  <si>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</si>
  <si>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</si>
  <si>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</si>
  <si>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</si>
  <si>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</si>
  <si>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</si>
  <si>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</si>
  <si>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</si>
  <si>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</si>
  <si>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</si>
  <si>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</si>
  <si>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</si>
  <si>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</si>
  <si>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</si>
  <si>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</si>
  <si>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</si>
  <si>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</si>
  <si>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</si>
  <si>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</si>
  <si>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</si>
  <si>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</si>
  <si>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</si>
  <si>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</si>
  <si>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</si>
  <si>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</si>
  <si>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</si>
  <si>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</si>
  <si>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</si>
  <si>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</si>
  <si>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</si>
  <si>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</si>
  <si>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</si>
  <si>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</si>
  <si>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</si>
  <si>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</si>
  <si>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</si>
  <si>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</si>
  <si>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</si>
  <si>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</si>
  <si>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</si>
  <si>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</si>
  <si>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</si>
  <si>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</si>
  <si>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</si>
  <si>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</si>
  <si>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</si>
  <si>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</si>
  <si>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</si>
  <si>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</si>
  <si>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</si>
  <si>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</si>
  <si>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</si>
  <si>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</si>
  <si>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</si>
  <si>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</si>
  <si>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</si>
  <si>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</si>
  <si>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</si>
  <si>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</si>
  <si>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</si>
  <si>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</si>
  <si>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</si>
  <si>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</si>
  <si>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</si>
  <si>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</si>
  <si>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</si>
  <si>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</si>
  <si>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</si>
  <si>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</si>
  <si>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</si>
  <si>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</si>
  <si>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</si>
  <si>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</si>
  <si>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</si>
  <si>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</si>
  <si>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</si>
  <si>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</si>
  <si>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</si>
  <si>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</si>
  <si>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</si>
  <si>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</si>
  <si>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</si>
  <si>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</si>
  <si>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</si>
  <si>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</si>
  <si>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</si>
  <si>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</si>
  <si>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</si>
  <si>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</si>
  <si>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</si>
  <si>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</si>
  <si>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</si>
  <si>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</si>
  <si>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</si>
  <si>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</si>
  <si>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</si>
  <si>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</si>
  <si>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</si>
  <si>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</si>
  <si>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</si>
  <si>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</si>
  <si>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</si>
  <si>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</si>
  <si>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</si>
  <si>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</si>
  <si>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</si>
  <si>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</si>
  <si>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</si>
  <si>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</si>
  <si>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</si>
  <si>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</si>
  <si>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</si>
  <si>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</si>
  <si>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</si>
  <si>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</si>
  <si>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</si>
  <si>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</si>
  <si>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</si>
  <si>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</si>
  <si>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</si>
  <si>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</si>
  <si>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</si>
  <si>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</si>
  <si>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</si>
  <si>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</si>
  <si>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</si>
  <si>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</si>
  <si>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</si>
  <si>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</si>
  <si>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</si>
  <si>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</si>
  <si>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</si>
  <si>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</si>
  <si>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</si>
  <si>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</si>
  <si>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</si>
  <si>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</si>
  <si>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</si>
  <si>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</si>
  <si>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</si>
  <si>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</si>
  <si>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</si>
  <si>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</si>
  <si>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</si>
  <si>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</si>
  <si>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</si>
  <si>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</si>
  <si>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</si>
  <si>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</si>
  <si>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</si>
  <si>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</si>
  <si>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</si>
  <si>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</si>
  <si>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</si>
  <si>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</si>
  <si>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</si>
  <si>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</si>
  <si>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</si>
  <si>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</si>
  <si>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</si>
  <si>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</si>
  <si>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</si>
  <si>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</si>
  <si>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</si>
  <si>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</si>
  <si>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</si>
  <si>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</si>
  <si>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</si>
  <si>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</si>
  <si>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</si>
  <si>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</si>
  <si>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</si>
  <si>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</si>
  <si>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</si>
  <si>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</si>
  <si>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</si>
  <si>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</si>
  <si>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</si>
  <si>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</si>
  <si>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</si>
  <si>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</si>
  <si>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</si>
  <si>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</si>
  <si>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</si>
  <si>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</si>
  <si>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</si>
  <si>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</si>
  <si>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</si>
  <si>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</si>
  <si>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</si>
  <si>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</si>
  <si>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</si>
  <si>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</si>
  <si>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</si>
  <si>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</si>
  <si>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</si>
  <si>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</si>
  <si>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</si>
  <si>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</si>
  <si>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</si>
  <si>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</si>
  <si>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</si>
  <si>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</si>
  <si>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</si>
  <si>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</si>
  <si>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</si>
  <si>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</si>
  <si>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</si>
  <si>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</si>
  <si>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</si>
  <si>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</si>
  <si>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</si>
  <si>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</si>
  <si>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</si>
  <si>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</si>
  <si>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</si>
  <si>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</si>
  <si>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</si>
  <si>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</si>
  <si>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</si>
  <si>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</si>
  <si>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</si>
  <si>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</si>
  <si>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</si>
  <si>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</si>
  <si>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</si>
  <si>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</si>
  <si>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</si>
  <si>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</si>
  <si>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</si>
  <si>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</si>
  <si>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</si>
  <si>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</si>
  <si>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</si>
  <si>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</si>
  <si>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</si>
  <si>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</si>
  <si>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</si>
  <si>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</si>
  <si>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</si>
  <si>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</si>
  <si>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</si>
  <si>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</si>
  <si>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</si>
  <si>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</si>
  <si>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</si>
  <si>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</si>
  <si>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</si>
  <si>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</si>
  <si>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</si>
  <si>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</si>
  <si>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</si>
  <si>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</si>
  <si>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</si>
  <si>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</si>
  <si>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</si>
  <si>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</si>
  <si>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</si>
  <si>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</si>
  <si>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</si>
  <si>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</si>
  <si>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</si>
  <si>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</si>
  <si>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</si>
  <si>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</si>
  <si>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</si>
  <si>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</si>
  <si>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</si>
  <si>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</si>
  <si>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</si>
  <si>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</si>
  <si>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</si>
  <si>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</si>
  <si>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</si>
  <si>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</si>
  <si>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</si>
  <si>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</si>
  <si>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</si>
  <si>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</si>
  <si>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</si>
  <si>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</si>
  <si>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</si>
  <si>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</si>
  <si>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</si>
  <si>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</si>
  <si>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</si>
  <si>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</si>
  <si>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</si>
  <si>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</si>
  <si>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</si>
  <si>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</si>
  <si>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</si>
  <si>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</si>
  <si>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</si>
  <si>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</si>
  <si>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</si>
  <si>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</si>
  <si>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</si>
  <si>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</si>
  <si>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</si>
  <si>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</si>
  <si>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</si>
  <si>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</si>
  <si>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</si>
  <si>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</si>
  <si>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</si>
  <si>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</si>
  <si>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</si>
  <si>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</si>
  <si>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</si>
  <si>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</si>
  <si>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</si>
  <si>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</si>
  <si>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</si>
  <si>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</si>
  <si>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</si>
  <si>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</si>
  <si>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</si>
  <si>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</si>
  <si>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</si>
  <si>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</si>
  <si>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</si>
  <si>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</si>
  <si>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</si>
  <si>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</si>
  <si>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</si>
  <si>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</si>
  <si>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</si>
  <si>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</si>
  <si>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</si>
  <si>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</si>
  <si>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</si>
  <si>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</si>
  <si>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</si>
  <si>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</si>
  <si>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</si>
  <si>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</si>
  <si>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</si>
  <si>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</si>
  <si>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</si>
  <si>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</si>
  <si>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</si>
  <si>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</si>
  <si>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</si>
  <si>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</si>
  <si>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</si>
  <si>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</si>
  <si>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</si>
  <si>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</si>
  <si>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</si>
  <si>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</si>
  <si>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</si>
  <si>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</si>
  <si>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</si>
  <si>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</si>
  <si>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</si>
  <si>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</si>
  <si>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</si>
  <si>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</si>
  <si>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</si>
  <si>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</si>
  <si>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</si>
  <si>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</si>
  <si>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</si>
  <si>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</si>
  <si>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</si>
  <si>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</si>
  <si>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</si>
  <si>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</si>
  <si>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</si>
  <si>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</si>
  <si>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</si>
  <si>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</si>
  <si>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</si>
  <si>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</si>
  <si>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</si>
  <si>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</si>
  <si>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</si>
  <si>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</si>
  <si>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</si>
  <si>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</si>
  <si>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</si>
  <si>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</si>
  <si>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</si>
  <si>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</si>
  <si>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</si>
  <si>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</si>
  <si>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</si>
  <si>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</si>
  <si>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</si>
  <si>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</si>
  <si>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</si>
  <si>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</si>
  <si>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</si>
  <si>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</si>
  <si>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</si>
  <si>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</si>
  <si>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</si>
  <si>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</si>
  <si>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</si>
  <si>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</si>
  <si>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</si>
  <si>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</si>
  <si>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</si>
  <si>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</si>
  <si>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</si>
  <si>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</si>
  <si>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</si>
  <si>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</si>
  <si>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</si>
  <si>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</si>
  <si>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</si>
  <si>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</si>
  <si>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</si>
  <si>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</si>
  <si>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</si>
  <si>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</si>
  <si>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</si>
  <si>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</si>
  <si>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</si>
  <si>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</si>
  <si>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</si>
  <si>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</si>
  <si>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</si>
  <si>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</si>
  <si>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</si>
  <si>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</si>
  <si>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</si>
  <si>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</si>
  <si>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</si>
  <si>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</si>
  <si>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</si>
  <si>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</si>
  <si>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</si>
  <si>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</si>
  <si>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</si>
  <si>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</si>
  <si>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</si>
  <si>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</si>
  <si>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</si>
  <si>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</si>
  <si>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</si>
  <si>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</si>
  <si>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</si>
  <si>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</si>
  <si>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</si>
  <si>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</si>
  <si>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</si>
  <si>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</si>
  <si>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</si>
  <si>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</si>
  <si>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</si>
  <si>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</si>
  <si>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</si>
  <si>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</si>
  <si>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</si>
  <si>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</si>
  <si>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</si>
  <si>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</si>
  <si>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</si>
  <si>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</si>
  <si>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</si>
  <si>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</si>
  <si>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</si>
  <si>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</si>
  <si>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</si>
  <si>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</si>
  <si>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</si>
  <si>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</si>
  <si>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</si>
  <si>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</si>
  <si>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</si>
  <si>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</si>
  <si>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</si>
  <si>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</si>
  <si>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</si>
  <si>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</si>
  <si>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</si>
  <si>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</si>
  <si>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</si>
  <si>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</si>
  <si>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</si>
  <si>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</si>
  <si>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</si>
  <si>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</si>
  <si>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</si>
  <si>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</si>
  <si>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</si>
  <si>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</si>
  <si>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</si>
  <si>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</si>
  <si>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</si>
  <si>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</si>
  <si>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</si>
  <si>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</si>
  <si>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</si>
  <si>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</si>
  <si>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</si>
  <si>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</si>
  <si>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</si>
  <si>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</si>
  <si>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</si>
  <si>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</si>
  <si>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</si>
  <si>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</si>
  <si>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</si>
  <si>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</si>
  <si>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</si>
  <si>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</si>
  <si>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</si>
  <si>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</si>
  <si>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</si>
  <si>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</si>
  <si>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</si>
  <si>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</si>
  <si>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</si>
  <si>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</si>
  <si>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</si>
  <si>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</si>
  <si>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</si>
  <si>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</si>
  <si>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</si>
  <si>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</si>
  <si>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</si>
  <si>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</si>
  <si>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</si>
  <si>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</si>
  <si>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</si>
  <si>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</si>
  <si>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</si>
  <si>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</si>
  <si>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</si>
  <si>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</si>
  <si>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</si>
  <si>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</si>
  <si>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</si>
  <si>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</si>
  <si>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</si>
  <si>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</si>
  <si>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</si>
  <si>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</si>
  <si>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</si>
  <si>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</si>
  <si>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</si>
  <si>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</si>
  <si>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</si>
  <si>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</si>
  <si>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</si>
  <si>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</si>
  <si>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</si>
  <si>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</si>
  <si>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</si>
  <si>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</si>
  <si>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</si>
  <si>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</si>
  <si>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</si>
  <si>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</si>
  <si>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</si>
  <si>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</si>
  <si>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</si>
  <si>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</si>
  <si>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</si>
  <si>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</si>
  <si>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</si>
  <si>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</si>
  <si>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</si>
  <si>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</si>
  <si>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</si>
  <si>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</si>
  <si>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</si>
  <si>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</si>
  <si>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</si>
  <si>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</si>
  <si>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</si>
  <si>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</si>
  <si>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</si>
  <si>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</si>
  <si>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</si>
  <si>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</si>
  <si>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</si>
  <si>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</si>
  <si>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</si>
  <si>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</si>
  <si>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</si>
  <si>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</si>
  <si>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</si>
  <si>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</si>
  <si>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</si>
  <si>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</si>
  <si>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</si>
  <si>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</si>
  <si>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</si>
  <si>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</si>
  <si>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</si>
  <si>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</si>
  <si>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</si>
  <si>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</si>
  <si>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</si>
  <si>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</si>
  <si>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</si>
  <si>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</si>
  <si>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</si>
  <si>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</si>
  <si>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</si>
  <si>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</si>
  <si>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</si>
  <si>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</si>
  <si>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</si>
  <si>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</si>
  <si>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</si>
  <si>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</si>
  <si>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</si>
  <si>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</si>
  <si>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</si>
  <si>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</si>
  <si>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</si>
  <si>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</si>
  <si>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</si>
  <si>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</si>
  <si>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</si>
  <si>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</si>
  <si>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</si>
  <si>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</si>
  <si>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</si>
  <si>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</si>
  <si>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</si>
  <si>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</si>
  <si>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</si>
  <si>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</si>
  <si>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</si>
  <si>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</si>
  <si>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</si>
  <si>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</si>
  <si>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</si>
  <si>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</si>
  <si>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</si>
  <si>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</si>
  <si>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</si>
  <si>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</si>
  <si>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</si>
  <si>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</si>
  <si>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</si>
  <si>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</si>
  <si>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</si>
  <si>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</si>
  <si>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</si>
  <si>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</si>
  <si>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</si>
  <si>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</si>
  <si>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</si>
  <si>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</si>
  <si>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</si>
  <si>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</si>
  <si>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</si>
  <si>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</si>
  <si>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</si>
  <si>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</si>
  <si>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</si>
  <si>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</si>
  <si>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</si>
  <si>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</si>
  <si>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</si>
  <si>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</si>
  <si>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</si>
  <si>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</si>
  <si>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</si>
  <si>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</si>
  <si>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</si>
  <si>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</si>
  <si>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</si>
  <si>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</si>
  <si>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</si>
  <si>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</si>
  <si>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</si>
  <si>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</si>
  <si>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</si>
  <si>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</si>
  <si>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</si>
  <si>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</si>
  <si>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</si>
  <si>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</si>
  <si>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</si>
  <si>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</si>
  <si>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</si>
  <si>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</si>
  <si>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</si>
  <si>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</si>
  <si>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</si>
  <si>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</si>
  <si>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</si>
  <si>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</si>
  <si>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</si>
  <si>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</si>
  <si>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</si>
  <si>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</si>
  <si>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</si>
  <si>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</si>
  <si>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</si>
  <si>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</si>
  <si>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</si>
  <si>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</si>
  <si>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</si>
  <si>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</si>
  <si>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</si>
  <si>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</si>
  <si>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</si>
  <si>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</si>
  <si>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</si>
  <si>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</si>
  <si>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</si>
  <si>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</si>
  <si>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</si>
  <si>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</si>
  <si>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</si>
  <si>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</si>
  <si>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</si>
  <si>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</si>
  <si>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</si>
  <si>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</si>
  <si>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</si>
  <si>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</si>
  <si>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</si>
  <si>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</si>
  <si>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</si>
  <si>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</si>
  <si>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</si>
  <si>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</si>
  <si>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</si>
  <si>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</si>
  <si>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</si>
  <si>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</si>
  <si>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</si>
  <si>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</si>
  <si>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</si>
  <si>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</si>
  <si>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</si>
  <si>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</si>
  <si>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</si>
  <si>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</si>
  <si>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</si>
  <si>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</si>
  <si>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</si>
  <si>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</si>
  <si>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</si>
  <si>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</si>
  <si>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</si>
  <si>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</si>
  <si>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</si>
  <si>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</si>
  <si>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</si>
  <si>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</si>
  <si>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</si>
  <si>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</si>
  <si>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</si>
  <si>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</si>
  <si>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</si>
  <si>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</si>
  <si>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</si>
  <si>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</si>
  <si>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</si>
  <si>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</si>
  <si>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</si>
  <si>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</si>
  <si>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</si>
  <si>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</si>
  <si>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</si>
  <si>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</si>
  <si>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</si>
  <si>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</si>
  <si>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</si>
  <si>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</si>
  <si>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</si>
  <si>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</si>
  <si>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</si>
  <si>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</si>
  <si>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</si>
  <si>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</si>
  <si>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</si>
  <si>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</si>
  <si>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</si>
  <si>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</si>
  <si>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</si>
  <si>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</si>
  <si>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</si>
  <si>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</si>
  <si>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</si>
  <si>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</si>
  <si>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</si>
  <si>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</si>
  <si>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</si>
  <si>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</si>
  <si>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</si>
  <si>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</si>
  <si>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</si>
  <si>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</si>
  <si>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</si>
  <si>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</si>
  <si>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</si>
  <si>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</si>
  <si>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</si>
  <si>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</si>
  <si>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</si>
  <si>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</si>
  <si>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</si>
  <si>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</si>
  <si>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</si>
  <si>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</si>
  <si>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</si>
  <si>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</si>
  <si>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</si>
  <si>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</si>
  <si>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</si>
  <si>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</si>
  <si>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</si>
  <si>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</si>
  <si>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</si>
  <si>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</si>
  <si>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</si>
  <si>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</si>
  <si>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</si>
  <si>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</si>
  <si>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</si>
  <si>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</si>
  <si>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</si>
  <si>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</si>
  <si>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</si>
  <si>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</si>
  <si>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</si>
  <si>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</si>
  <si>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</si>
  <si>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</si>
  <si>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</si>
  <si>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</si>
  <si>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</si>
  <si>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</si>
  <si>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</si>
  <si>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</si>
  <si>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</si>
  <si>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</si>
  <si>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</si>
  <si>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</si>
  <si>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</si>
  <si>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</si>
  <si>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</si>
  <si>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</si>
  <si>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</si>
  <si>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</si>
  <si>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</si>
  <si>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</si>
  <si>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</si>
  <si>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</si>
  <si>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</si>
  <si>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</si>
  <si>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</si>
  <si>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</si>
  <si>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</si>
  <si>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</si>
  <si>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</si>
  <si>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</si>
  <si>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</si>
  <si>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</si>
  <si>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</si>
  <si>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</si>
  <si>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</si>
  <si>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</si>
  <si>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</si>
  <si>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</si>
  <si>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</si>
  <si>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</si>
  <si>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</si>
  <si>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</si>
  <si>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</si>
  <si>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</si>
  <si>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</si>
  <si>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</si>
  <si>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</si>
  <si>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</si>
  <si>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</si>
  <si>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</si>
  <si>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</si>
  <si>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</si>
  <si>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</si>
  <si>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</si>
  <si>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</si>
  <si>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</si>
  <si>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</si>
  <si>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</si>
  <si>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</si>
  <si>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</si>
  <si>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</si>
  <si>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</si>
  <si>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</si>
  <si>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</si>
  <si>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</si>
  <si>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</si>
  <si>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</si>
  <si>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</si>
  <si>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</si>
  <si>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</si>
  <si>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</si>
  <si>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</si>
  <si>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</si>
  <si>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</si>
  <si>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</si>
  <si>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</si>
  <si>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</si>
  <si>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</si>
  <si>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</si>
  <si>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</si>
  <si>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</si>
  <si>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</si>
  <si>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</si>
  <si>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</si>
  <si>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</si>
  <si>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</si>
  <si>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</si>
  <si>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</si>
  <si>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</si>
  <si>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</si>
  <si>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</si>
  <si>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</si>
  <si>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</si>
  <si>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</si>
  <si>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</si>
  <si>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</si>
  <si>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</si>
  <si>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</si>
  <si>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</si>
  <si>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</si>
  <si>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</si>
  <si>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</si>
  <si>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</si>
  <si>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</si>
  <si>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</si>
  <si>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</si>
  <si>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</si>
  <si>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</si>
  <si>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</si>
  <si>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</si>
  <si>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</si>
  <si>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</si>
  <si>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</si>
  <si>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</si>
  <si>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</si>
  <si>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</si>
  <si>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</si>
  <si>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</si>
  <si>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</si>
  <si>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</si>
  <si>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</si>
  <si>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</si>
  <si>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</si>
  <si>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</si>
  <si>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</si>
  <si>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</si>
  <si>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</si>
  <si>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</si>
  <si>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</si>
  <si>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</si>
  <si>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</si>
  <si>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</si>
  <si>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</si>
  <si>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</si>
  <si>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</si>
  <si>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</si>
  <si>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</si>
  <si>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</si>
  <si>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</si>
  <si>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</si>
  <si>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</si>
  <si>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</si>
  <si>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</si>
  <si>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</si>
  <si>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</si>
  <si>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</si>
  <si>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</si>
  <si>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</si>
  <si>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</si>
  <si>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</si>
  <si>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</si>
  <si>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</si>
  <si>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</si>
  <si>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</si>
  <si>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</si>
  <si>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</si>
  <si>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</si>
  <si>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</si>
  <si>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</si>
  <si>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</si>
  <si>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</si>
  <si>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</si>
  <si>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</si>
  <si>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</si>
  <si>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</si>
  <si>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</si>
  <si>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</si>
  <si>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</si>
  <si>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</si>
  <si>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</si>
  <si>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</si>
  <si>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</si>
  <si>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</si>
  <si>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</si>
  <si>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</si>
  <si>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</si>
  <si>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</si>
  <si>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</si>
  <si>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</si>
  <si>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</si>
  <si>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</si>
  <si>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</si>
  <si>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</si>
  <si>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</si>
  <si>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</si>
  <si>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</si>
  <si>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</si>
  <si>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</si>
  <si>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</si>
  <si>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</si>
  <si>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</si>
  <si>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</si>
  <si>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</si>
  <si>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</si>
  <si>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</si>
  <si>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</si>
  <si>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</si>
  <si>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</si>
  <si>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</si>
  <si>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</si>
  <si>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</si>
  <si>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</si>
  <si>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</si>
  <si>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</si>
  <si>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</si>
  <si>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</si>
  <si>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</si>
  <si>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</si>
  <si>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</si>
  <si>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</si>
  <si>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</si>
  <si>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</si>
  <si>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</si>
  <si>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</si>
  <si>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</si>
  <si>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</si>
  <si>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</si>
  <si>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</si>
  <si>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</si>
  <si>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</si>
  <si>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</si>
  <si>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</si>
  <si>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</si>
  <si>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</si>
  <si>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</si>
  <si>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</si>
  <si>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</si>
  <si>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</si>
  <si>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</si>
  <si>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</si>
  <si>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</si>
  <si>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</si>
  <si>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</si>
  <si>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</si>
  <si>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</si>
  <si>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</si>
  <si>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</si>
  <si>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</si>
  <si>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</si>
  <si>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</si>
  <si>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</si>
  <si>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</si>
  <si>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</si>
  <si>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</si>
  <si>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</si>
  <si>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</si>
  <si>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</si>
  <si>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</si>
  <si>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</si>
  <si>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</si>
  <si>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</si>
  <si>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</si>
  <si>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</si>
  <si>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</si>
  <si>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</si>
  <si>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</si>
  <si>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</si>
  <si>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</si>
  <si>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</si>
  <si>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</si>
  <si>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</si>
  <si>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</si>
  <si>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</si>
  <si>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</si>
  <si>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</si>
  <si>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</si>
  <si>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</si>
  <si>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</si>
  <si>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</si>
  <si>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</si>
  <si>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</si>
  <si>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</si>
  <si>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</si>
  <si>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</si>
  <si>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</si>
  <si>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</si>
  <si>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</si>
  <si>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</si>
  <si>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</si>
  <si>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</si>
  <si>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</si>
  <si>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</si>
  <si>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</si>
  <si>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</si>
  <si>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</si>
  <si>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</si>
  <si>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</si>
  <si>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</si>
  <si>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</si>
  <si>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</si>
  <si>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</si>
  <si>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</si>
  <si>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</si>
  <si>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</si>
  <si>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</si>
  <si>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</si>
  <si>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</si>
  <si>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</si>
  <si>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</si>
  <si>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</si>
  <si>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</si>
  <si>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</si>
  <si>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</si>
  <si>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</si>
  <si>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</si>
  <si>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</si>
  <si>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</si>
  <si>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</si>
  <si>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</si>
  <si>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</si>
  <si>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</si>
  <si>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</si>
  <si>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</si>
  <si>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</si>
  <si>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</si>
  <si>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</si>
  <si>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</si>
  <si>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</si>
  <si>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</si>
  <si>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</si>
  <si>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</si>
  <si>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</si>
  <si>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</si>
  <si>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</si>
  <si>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</si>
  <si>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</si>
  <si>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</si>
  <si>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</si>
  <si>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</si>
  <si>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</si>
  <si>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</si>
  <si>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</si>
  <si>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</si>
  <si>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</si>
  <si>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</si>
  <si>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</si>
  <si>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</si>
  <si>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</si>
  <si>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</si>
  <si>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</si>
  <si>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</si>
  <si>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</si>
  <si>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</si>
  <si>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</si>
  <si>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</si>
  <si>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</si>
  <si>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</si>
  <si>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</si>
  <si>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</si>
  <si>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</si>
  <si>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</si>
  <si>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</si>
  <si>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</si>
  <si>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</si>
  <si>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</si>
  <si>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</si>
  <si>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</si>
  <si>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</si>
  <si>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</si>
  <si>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</si>
  <si>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</si>
  <si>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</si>
  <si>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</si>
  <si>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</si>
  <si>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</si>
  <si>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</si>
  <si>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</si>
  <si>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</si>
  <si>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</si>
  <si>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</si>
  <si>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</si>
  <si>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</si>
  <si>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</si>
  <si>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</si>
  <si>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</si>
  <si>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</si>
  <si>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</si>
  <si>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</si>
  <si>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</si>
  <si>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</si>
  <si>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</si>
  <si>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</si>
  <si>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</si>
  <si>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</si>
  <si>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</si>
  <si>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</si>
  <si>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</si>
  <si>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</si>
  <si>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</si>
  <si>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</si>
  <si>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</si>
  <si>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</si>
  <si>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</si>
  <si>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</si>
  <si>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</si>
  <si>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</si>
  <si>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</si>
  <si>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</si>
  <si>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</si>
  <si>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</si>
  <si>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</si>
  <si>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</si>
  <si>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</si>
  <si>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</si>
  <si>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</si>
  <si>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</si>
  <si>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</si>
  <si>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</si>
  <si>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</si>
  <si>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</si>
  <si>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</si>
  <si>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</si>
  <si>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</si>
  <si>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</si>
  <si>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</si>
  <si>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</si>
  <si>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</si>
  <si>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</si>
  <si>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</si>
  <si>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</si>
  <si>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</si>
  <si>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</si>
  <si>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</si>
  <si>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</si>
  <si>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</si>
  <si>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</si>
  <si>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</si>
  <si>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</si>
  <si>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</si>
  <si>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</si>
  <si>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</si>
  <si>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</si>
  <si>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</si>
  <si>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</si>
  <si>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</si>
  <si>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</si>
  <si>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</si>
  <si>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</si>
  <si>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</si>
  <si>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</si>
  <si>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</si>
  <si>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</si>
  <si>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</si>
  <si>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</si>
  <si>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</si>
  <si>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</si>
  <si>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</si>
  <si>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</si>
  <si>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</si>
  <si>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</si>
  <si>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</si>
  <si>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</si>
  <si>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</si>
  <si>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</si>
  <si>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</si>
  <si>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</si>
  <si>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</si>
  <si>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</si>
  <si>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</si>
  <si>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</si>
  <si>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</si>
  <si>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</si>
  <si>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</si>
  <si>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</si>
  <si>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</si>
  <si>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</si>
  <si>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</si>
  <si>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</si>
  <si>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</si>
  <si>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</si>
  <si>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</si>
  <si>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</si>
  <si>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</si>
  <si>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</si>
  <si>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</si>
  <si>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</si>
  <si>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</si>
  <si>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</si>
  <si>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</si>
  <si>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</si>
  <si>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</si>
  <si>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</si>
  <si>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</si>
  <si>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</si>
  <si>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</si>
  <si>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</si>
  <si>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</si>
  <si>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</si>
  <si>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</si>
  <si>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</si>
  <si>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</si>
  <si>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</si>
  <si>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</si>
  <si>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</si>
  <si>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</si>
  <si>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</si>
  <si>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</si>
  <si>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</si>
  <si>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</si>
  <si>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</si>
  <si>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</si>
  <si>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</si>
  <si>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</si>
  <si>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</si>
  <si>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</si>
  <si>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</si>
  <si>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</si>
  <si>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</si>
  <si>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</si>
  <si>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</si>
  <si>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</si>
  <si>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</si>
  <si>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</si>
  <si>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</si>
  <si>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</si>
  <si>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</si>
  <si>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</si>
  <si>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</si>
  <si>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</si>
  <si>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</si>
  <si>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</si>
  <si>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</si>
  <si>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</si>
  <si>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</si>
  <si>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</si>
  <si>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</si>
  <si>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</si>
  <si>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</si>
  <si>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</si>
  <si>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</si>
  <si>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</si>
  <si>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</si>
  <si>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</si>
  <si>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</si>
  <si>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</si>
  <si>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</si>
  <si>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</si>
  <si>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</si>
  <si>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</si>
  <si>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</si>
  <si>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</si>
  <si>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</si>
  <si>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</si>
  <si>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</si>
  <si>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</si>
  <si>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</si>
  <si>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</si>
  <si>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</si>
  <si>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</si>
  <si>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</si>
  <si>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</si>
  <si>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</si>
  <si>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</si>
  <si>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</si>
  <si>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</si>
  <si>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</si>
  <si>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</si>
  <si>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</si>
  <si>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</si>
  <si>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</si>
  <si>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</si>
  <si>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</si>
  <si>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</si>
  <si>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</si>
  <si>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</si>
  <si>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</si>
  <si>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</si>
  <si>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</si>
  <si>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</si>
  <si>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</si>
  <si>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</si>
  <si>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</si>
  <si>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</si>
  <si>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</si>
  <si>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</si>
  <si>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</si>
  <si>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</si>
  <si>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</si>
  <si>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</si>
  <si>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</si>
  <si>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</si>
  <si>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</si>
  <si>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</si>
  <si>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</si>
  <si>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</si>
  <si>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</si>
  <si>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</si>
  <si>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</si>
  <si>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</si>
  <si>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</si>
  <si>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</si>
  <si>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</si>
  <si>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</si>
  <si>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</si>
  <si>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</si>
  <si>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</si>
  <si>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</si>
  <si>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</si>
  <si>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</si>
  <si>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</si>
  <si>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</si>
  <si>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</si>
  <si>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</si>
  <si>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</si>
  <si>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</si>
  <si>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</si>
  <si>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</si>
  <si>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</si>
  <si>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</si>
  <si>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</si>
  <si>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</si>
  <si>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</si>
  <si>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</si>
  <si>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</si>
  <si>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</si>
  <si>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</si>
  <si>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</si>
  <si>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</si>
  <si>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</si>
  <si>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</si>
  <si>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</si>
  <si>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</si>
  <si>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</si>
  <si>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</si>
  <si>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</si>
  <si>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</si>
  <si>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</si>
  <si>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</si>
  <si>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</si>
  <si>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</si>
  <si>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</si>
  <si>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</si>
  <si>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</si>
  <si>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</si>
  <si>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</si>
  <si>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</si>
  <si>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</si>
  <si>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</si>
  <si>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</si>
  <si>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</si>
  <si>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</si>
  <si>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</si>
  <si>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</si>
  <si>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</si>
  <si>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</si>
  <si>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</si>
  <si>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</si>
  <si>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</si>
  <si>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</si>
  <si>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</si>
  <si>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</si>
  <si>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</si>
  <si>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</si>
  <si>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</si>
  <si>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</si>
  <si>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</si>
  <si>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</si>
  <si>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</si>
  <si>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</si>
  <si>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</si>
  <si>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</si>
  <si>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</si>
  <si>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</si>
  <si>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</si>
  <si>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</si>
  <si>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</si>
  <si>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</si>
  <si>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</si>
  <si>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</si>
  <si>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</si>
  <si>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</si>
  <si>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</si>
  <si>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</si>
  <si>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</si>
  <si>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</si>
  <si>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</si>
  <si>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</si>
  <si>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</si>
  <si>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</si>
  <si>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</si>
  <si>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</si>
  <si>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</si>
  <si>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</si>
  <si>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</si>
  <si>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</si>
  <si>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</si>
  <si>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</si>
  <si>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</si>
  <si>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</si>
  <si>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</si>
  <si>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</si>
  <si>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</si>
  <si>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</si>
  <si>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</si>
  <si>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</si>
  <si>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</si>
  <si>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</si>
  <si>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</si>
  <si>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</si>
  <si>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</si>
  <si>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</si>
  <si>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</si>
  <si>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</si>
  <si>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</si>
  <si>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</si>
  <si>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</si>
  <si>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</si>
  <si>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</si>
  <si>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</si>
  <si>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</si>
  <si>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</si>
  <si>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</si>
  <si>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</si>
  <si>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</si>
  <si>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</si>
  <si>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</si>
  <si>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</si>
  <si>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</si>
  <si>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</si>
  <si>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</si>
  <si>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</si>
  <si>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</si>
  <si>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</si>
  <si>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</si>
  <si>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</si>
  <si>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</si>
  <si>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</si>
  <si>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</si>
  <si>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</si>
  <si>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</si>
  <si>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</si>
  <si>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</si>
  <si>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</si>
  <si>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</si>
  <si>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</si>
  <si>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</si>
  <si>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</si>
  <si>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</si>
  <si>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</si>
  <si>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</si>
  <si>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</si>
  <si>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</si>
  <si>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</si>
  <si>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</si>
  <si>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</si>
  <si>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</si>
  <si>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</si>
  <si>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</si>
  <si>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</si>
  <si>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</si>
  <si>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</si>
  <si>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</si>
  <si>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</si>
  <si>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</si>
  <si>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</si>
  <si>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</si>
  <si>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</si>
  <si>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</si>
  <si>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</si>
  <si>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</si>
  <si>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</si>
  <si>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</si>
  <si>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</si>
  <si>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</si>
  <si>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</si>
  <si>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</si>
  <si>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</si>
  <si>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</si>
  <si>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</si>
  <si>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</si>
  <si>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</si>
  <si>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</si>
  <si>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</si>
  <si>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</si>
  <si>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</si>
  <si>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</si>
  <si>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</si>
  <si>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</si>
  <si>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</si>
  <si>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</si>
  <si>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</si>
  <si>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</si>
  <si>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</si>
  <si>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</si>
  <si>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</si>
  <si>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</si>
  <si>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</si>
  <si>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</si>
  <si>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</si>
  <si>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</si>
  <si>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</si>
  <si>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</si>
  <si>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</si>
  <si>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</si>
  <si>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</si>
  <si>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</si>
  <si>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</si>
  <si>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</si>
  <si>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</si>
  <si>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</si>
  <si>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</si>
  <si>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</si>
  <si>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</si>
  <si>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</si>
  <si>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</si>
  <si>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</si>
  <si>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</si>
  <si>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</si>
  <si>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</si>
  <si>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</si>
  <si>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</si>
  <si>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</si>
  <si>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</si>
  <si>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</si>
  <si>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</si>
  <si>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</si>
  <si>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</si>
  <si>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</si>
  <si>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</si>
  <si>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</si>
  <si>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</si>
  <si>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</si>
  <si>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</si>
  <si>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</si>
  <si>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</si>
  <si>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</si>
  <si>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</si>
  <si>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</si>
  <si>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</si>
  <si>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</si>
  <si>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</si>
  <si>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</si>
  <si>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</si>
  <si>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</si>
  <si>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</si>
  <si>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</si>
  <si>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</si>
  <si>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</si>
  <si>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</si>
  <si>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</si>
  <si>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</si>
  <si>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</si>
  <si>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</si>
  <si>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</si>
  <si>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</si>
  <si>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</si>
  <si>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</si>
  <si>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</si>
  <si>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</si>
  <si>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</si>
  <si>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</si>
  <si>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</si>
  <si>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</si>
  <si>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</si>
  <si>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</si>
  <si>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</si>
  <si>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</si>
  <si>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</si>
  <si>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</si>
  <si>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</si>
  <si>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</si>
  <si>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</si>
  <si>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</si>
  <si>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</si>
  <si>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</si>
  <si>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</si>
  <si>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</si>
  <si>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</si>
  <si>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</si>
  <si>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</si>
  <si>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</si>
  <si>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</si>
  <si>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</si>
  <si>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</si>
  <si>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</si>
  <si>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</si>
  <si>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</si>
  <si>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</si>
  <si>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</si>
  <si>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</si>
  <si>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</si>
  <si>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</si>
  <si>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</si>
  <si>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</si>
  <si>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</si>
  <si>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</si>
  <si>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</si>
  <si>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</si>
  <si>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</si>
  <si>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</si>
  <si>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</si>
  <si>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</si>
  <si>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</si>
  <si>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</si>
  <si>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</si>
  <si>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</si>
  <si>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</si>
  <si>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</si>
  <si>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</si>
  <si>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</si>
  <si>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</si>
  <si>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</si>
  <si>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</si>
  <si>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</si>
  <si>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</si>
  <si>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</si>
  <si>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</si>
  <si>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</si>
  <si>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</si>
  <si>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</si>
  <si>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</si>
  <si>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</si>
  <si>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</si>
  <si>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</si>
  <si>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</si>
  <si>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</si>
  <si>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</si>
  <si>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</si>
  <si>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</si>
  <si>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</si>
  <si>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</si>
  <si>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</si>
  <si>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</si>
  <si>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</si>
  <si>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</si>
  <si>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</si>
  <si>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</si>
  <si>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</si>
  <si>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</si>
  <si>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</si>
  <si>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</si>
  <si>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</si>
  <si>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</si>
  <si>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</si>
  <si>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</si>
  <si>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</si>
  <si>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</si>
  <si>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</si>
  <si>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</si>
  <si>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</si>
  <si>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</si>
  <si>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</si>
  <si>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</si>
  <si>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</si>
  <si>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</si>
  <si>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</si>
  <si>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</si>
  <si>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</si>
  <si>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</si>
  <si>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</si>
  <si>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</si>
  <si>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</si>
  <si>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</si>
  <si>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</si>
  <si>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</si>
  <si>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</si>
  <si>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</si>
  <si>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</si>
  <si>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</si>
  <si>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</si>
  <si>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</si>
  <si>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</si>
  <si>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</si>
  <si>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</si>
  <si>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</si>
  <si>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</si>
  <si>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</si>
  <si>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</si>
  <si>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</si>
  <si>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</si>
  <si>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</si>
  <si>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</si>
  <si>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</si>
  <si>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</si>
  <si>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</si>
  <si>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</si>
  <si>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</si>
  <si>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</si>
  <si>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</si>
  <si>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</si>
  <si>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</si>
  <si>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</si>
  <si>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</si>
  <si>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</si>
  <si>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</si>
  <si>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</si>
  <si>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</si>
  <si>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</si>
  <si>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</si>
  <si>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</si>
  <si>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</si>
  <si>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</si>
  <si>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</si>
  <si>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</si>
  <si>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</si>
  <si>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</si>
  <si>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</si>
  <si>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</si>
  <si>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</si>
  <si>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</si>
  <si>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</si>
  <si>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</si>
  <si>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</si>
  <si>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</si>
  <si>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</si>
  <si>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</si>
  <si>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</si>
  <si>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</si>
  <si>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</si>
  <si>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</si>
  <si>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</si>
  <si>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</si>
  <si>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</si>
  <si>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</si>
  <si>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</si>
  <si>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</si>
  <si>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</si>
  <si>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</si>
  <si>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</si>
  <si>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</si>
  <si>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</si>
  <si>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</si>
  <si>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</si>
  <si>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</si>
  <si>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</si>
  <si>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</si>
  <si>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</si>
  <si>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</si>
  <si>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</si>
  <si>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</si>
  <si>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</si>
  <si>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</si>
  <si>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</si>
  <si>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</si>
  <si>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</si>
  <si>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</si>
  <si>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</si>
  <si>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</si>
  <si>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</si>
  <si>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</si>
  <si>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</si>
  <si>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</si>
  <si>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</si>
  <si>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</si>
  <si>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</si>
  <si>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</si>
  <si>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</si>
  <si>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</si>
  <si>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</si>
  <si>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</si>
  <si>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</si>
  <si>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</si>
  <si>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</si>
  <si>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</si>
  <si>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</si>
  <si>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</si>
  <si>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</si>
  <si>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</si>
  <si>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</si>
  <si>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</si>
  <si>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</si>
  <si>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</si>
  <si>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</si>
  <si>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</si>
  <si>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</si>
  <si>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</si>
  <si>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</si>
  <si>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</si>
  <si>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</si>
  <si>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</si>
  <si>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</si>
  <si>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</si>
  <si>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</si>
  <si>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</si>
  <si>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</si>
  <si>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</si>
  <si>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</si>
  <si>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</si>
  <si>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</si>
  <si>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</si>
  <si>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</si>
  <si>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</si>
  <si>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</si>
  <si>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</si>
  <si>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</si>
  <si>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</si>
  <si>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</si>
  <si>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</si>
  <si>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</si>
  <si>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</si>
  <si>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</si>
  <si>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</si>
  <si>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</si>
  <si>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</si>
  <si>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</si>
  <si>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</si>
  <si>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</si>
  <si>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</si>
  <si>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</si>
  <si>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</si>
  <si>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</si>
  <si>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</si>
  <si>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</si>
  <si>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</si>
  <si>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</si>
  <si>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</si>
  <si>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</si>
  <si>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</si>
  <si>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</si>
  <si>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</si>
  <si>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</si>
  <si>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</si>
  <si>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</si>
  <si>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</si>
  <si>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</si>
  <si>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</si>
  <si>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</si>
  <si>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</si>
  <si>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</si>
  <si>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</si>
  <si>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</si>
  <si>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</si>
  <si>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</si>
  <si>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</si>
  <si>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</si>
  <si>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</si>
  <si>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</si>
  <si>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</si>
  <si>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</si>
  <si>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</si>
  <si>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</si>
  <si>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</si>
  <si>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</si>
  <si>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</si>
  <si>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</si>
  <si>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</si>
  <si>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</si>
  <si>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</si>
  <si>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</si>
  <si>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</si>
  <si>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</si>
  <si>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</si>
  <si>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</si>
  <si>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</si>
  <si>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</si>
  <si>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</si>
  <si>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</si>
  <si>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</si>
  <si>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</si>
  <si>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</si>
  <si>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</si>
  <si>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</si>
  <si>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</si>
  <si>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</si>
  <si>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</si>
  <si>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</si>
  <si>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</si>
  <si>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</si>
  <si>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</si>
  <si>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</si>
  <si>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</si>
  <si>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</si>
  <si>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</si>
  <si>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</si>
  <si>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</si>
  <si>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</si>
  <si>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</si>
  <si>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</si>
  <si>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</si>
  <si>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</si>
  <si>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</si>
  <si>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</si>
  <si>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</si>
  <si>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</si>
  <si>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</si>
  <si>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</si>
  <si>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</si>
  <si>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</si>
  <si>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</si>
  <si>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</si>
  <si>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</si>
  <si>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</si>
  <si>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</si>
  <si>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</si>
  <si>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</si>
  <si>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</si>
  <si>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</si>
  <si>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</si>
  <si>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</si>
  <si>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</si>
  <si>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</si>
  <si>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</si>
  <si>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</si>
  <si>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</si>
  <si>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</si>
  <si>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</si>
  <si>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</si>
  <si>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</si>
  <si>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</si>
  <si>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</si>
  <si>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</si>
  <si>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</si>
  <si>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</si>
  <si>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</si>
  <si>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</si>
  <si>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</si>
  <si>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</si>
  <si>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</si>
  <si>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</si>
  <si>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</si>
  <si>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</si>
  <si>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</si>
  <si>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</si>
  <si>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</si>
  <si>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</si>
  <si>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</si>
  <si>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</si>
  <si>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</si>
  <si>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</si>
  <si>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</si>
  <si>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</si>
  <si>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</si>
  <si>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</si>
  <si>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</si>
  <si>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</si>
  <si>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</si>
  <si>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</si>
  <si>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</si>
  <si>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</si>
  <si>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</si>
  <si>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</si>
  <si>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</si>
  <si>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</si>
  <si>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</si>
  <si>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</si>
  <si>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</si>
  <si>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</si>
  <si>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</si>
  <si>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</si>
  <si>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</si>
  <si>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</si>
  <si>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</si>
  <si>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</si>
  <si>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</si>
  <si>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</si>
  <si>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</si>
  <si>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</si>
  <si>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</si>
  <si>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</si>
  <si>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</si>
  <si>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</si>
  <si>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</si>
  <si>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</si>
  <si>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</si>
  <si>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</si>
  <si>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</si>
  <si>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</si>
  <si>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</si>
  <si>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</si>
  <si>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</si>
  <si>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</si>
  <si>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</si>
  <si>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</si>
  <si>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</si>
  <si>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</si>
  <si>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</si>
  <si>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</si>
  <si>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</si>
  <si>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</si>
  <si>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</si>
  <si>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</si>
  <si>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</si>
  <si>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</si>
  <si>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</si>
  <si>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</si>
  <si>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</si>
  <si>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</si>
  <si>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</si>
  <si>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</si>
  <si>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</si>
  <si>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</si>
  <si>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</si>
  <si>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</si>
  <si>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</si>
  <si>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</si>
  <si>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</si>
  <si>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</si>
  <si>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</si>
  <si>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</si>
  <si>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</si>
  <si>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</si>
  <si>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</si>
  <si>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</si>
  <si>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</si>
  <si>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</si>
  <si>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</si>
  <si>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</si>
  <si>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</si>
  <si>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</si>
  <si>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</si>
  <si>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</si>
  <si>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</si>
  <si>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</si>
  <si>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</si>
  <si>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</si>
  <si>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</si>
  <si>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</si>
  <si>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</si>
  <si>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</si>
  <si>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</si>
  <si>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</si>
  <si>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</si>
  <si>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</si>
  <si>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</si>
  <si>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</si>
  <si>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</si>
  <si>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</si>
  <si>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</si>
  <si>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</si>
  <si>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</si>
  <si>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</si>
  <si>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</si>
  <si>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</si>
  <si>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</si>
  <si>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</si>
  <si>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</si>
  <si>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</si>
  <si>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</si>
  <si>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</si>
  <si>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</si>
  <si>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</si>
  <si>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</si>
  <si>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</si>
  <si>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</si>
  <si>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</si>
  <si>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</si>
  <si>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</si>
  <si>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</si>
  <si>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</si>
  <si>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</si>
  <si>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</si>
  <si>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</si>
  <si>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</si>
  <si>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</si>
  <si>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</si>
  <si>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</si>
  <si>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</si>
  <si>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</si>
  <si>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</si>
  <si>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</si>
  <si>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</si>
  <si>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</si>
  <si>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</si>
  <si>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</si>
  <si>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</si>
  <si>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</si>
  <si>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</si>
  <si>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</si>
  <si>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</si>
  <si>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</si>
  <si>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</si>
  <si>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</si>
  <si>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</si>
  <si>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</si>
  <si>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</si>
  <si>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</si>
  <si>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</si>
  <si>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</si>
  <si>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</si>
  <si>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</si>
  <si>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</si>
  <si>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</si>
  <si>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</si>
  <si>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</si>
  <si>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</si>
  <si>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</si>
  <si>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</si>
  <si>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</si>
  <si>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</si>
  <si>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</si>
  <si>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</si>
  <si>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</si>
  <si>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</si>
  <si>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</si>
  <si>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</si>
  <si>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</si>
  <si>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</si>
  <si>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</si>
  <si>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</si>
  <si>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</si>
  <si>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</si>
  <si>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</si>
  <si>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</si>
  <si>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</si>
  <si>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</si>
  <si>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</si>
  <si>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</si>
  <si>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</si>
  <si>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</si>
  <si>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</si>
  <si>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</si>
  <si>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</si>
  <si>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</si>
  <si>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</si>
  <si>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</si>
  <si>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</si>
  <si>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</si>
  <si>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</si>
  <si>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</si>
  <si>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</si>
  <si>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</si>
  <si>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</si>
  <si>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</si>
  <si>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</si>
  <si>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</si>
  <si>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</si>
  <si>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</si>
  <si>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</si>
  <si>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</si>
  <si>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</si>
  <si>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</si>
  <si>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</si>
  <si>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</si>
  <si>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</si>
  <si>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</si>
  <si>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</si>
  <si>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</si>
  <si>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</si>
  <si>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</si>
  <si>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</si>
  <si>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</si>
  <si>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</si>
  <si>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</si>
  <si>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</si>
  <si>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</si>
  <si>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</si>
  <si>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</si>
  <si>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</si>
  <si>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</si>
  <si>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</si>
  <si>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</si>
  <si>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</si>
  <si>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</si>
  <si>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</si>
  <si>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</si>
  <si>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</si>
  <si>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</si>
  <si>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</si>
  <si>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</si>
  <si>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</si>
  <si>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</si>
  <si>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</si>
  <si>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</si>
  <si>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</si>
  <si>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</si>
  <si>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</si>
  <si>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</si>
  <si>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</si>
  <si>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</si>
  <si>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</si>
  <si>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</si>
  <si>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</si>
  <si>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</si>
  <si>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</si>
  <si>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</si>
  <si>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</si>
  <si>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</si>
  <si>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</si>
  <si>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</si>
  <si>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</si>
  <si>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</si>
  <si>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</si>
  <si>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</si>
  <si>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</si>
  <si>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</si>
  <si>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</si>
  <si>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</si>
  <si>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</si>
  <si>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</si>
  <si>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</si>
  <si>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</si>
  <si>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</si>
  <si>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</si>
  <si>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</si>
  <si>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</si>
  <si>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</si>
  <si>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</si>
  <si>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</si>
  <si>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</si>
  <si>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</si>
  <si>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</si>
  <si>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</si>
  <si>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</si>
  <si>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</si>
  <si>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</si>
  <si>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</si>
  <si>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</si>
  <si>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</si>
  <si>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</si>
  <si>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</si>
  <si>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</si>
  <si>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</si>
  <si>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</si>
  <si>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</si>
  <si>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</si>
  <si>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</si>
  <si>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</si>
  <si>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</si>
  <si>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</si>
  <si>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</si>
  <si>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</si>
  <si>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</si>
  <si>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</si>
  <si>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</si>
  <si>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</si>
  <si>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</si>
  <si>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</si>
  <si>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</si>
  <si>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</si>
  <si>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</si>
  <si>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</si>
  <si>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</si>
  <si>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</si>
  <si>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</si>
  <si>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</si>
  <si>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</si>
  <si>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</si>
  <si>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</si>
  <si>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</si>
  <si>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</si>
  <si>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</si>
  <si>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</si>
  <si>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</si>
  <si>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</si>
  <si>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</si>
  <si>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</si>
  <si>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</si>
  <si>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</si>
  <si>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</si>
  <si>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</si>
  <si>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</si>
  <si>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</si>
  <si>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</si>
  <si>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</si>
  <si>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</si>
  <si>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</si>
  <si>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</si>
  <si>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</si>
  <si>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</si>
  <si>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</si>
  <si>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</si>
  <si>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</si>
  <si>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</si>
  <si>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</si>
  <si>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</si>
  <si>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</si>
  <si>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</si>
  <si>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</si>
  <si>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</si>
  <si>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</si>
  <si>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</si>
  <si>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</si>
  <si>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</si>
  <si>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</si>
  <si>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</si>
  <si>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</si>
  <si>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</si>
  <si>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</si>
  <si>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</si>
  <si>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</si>
  <si>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</si>
  <si>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</si>
  <si>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</si>
  <si>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</si>
  <si>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</si>
  <si>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</si>
  <si>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</si>
  <si>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</si>
  <si>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</si>
  <si>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</si>
  <si>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</si>
  <si>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</si>
  <si>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</si>
  <si>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</si>
  <si>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</si>
  <si>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</si>
  <si>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</si>
  <si>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</si>
  <si>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</si>
  <si>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</si>
  <si>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</si>
  <si>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</si>
  <si>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</si>
  <si>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</si>
  <si>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</si>
  <si>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</si>
  <si>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</si>
  <si>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</si>
  <si>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</si>
  <si>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</si>
  <si>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</si>
  <si>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</si>
  <si>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</si>
  <si>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</si>
  <si>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</si>
  <si>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</si>
  <si>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</si>
  <si>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</si>
  <si>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</si>
  <si>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</si>
  <si>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</si>
  <si>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</si>
  <si>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</si>
  <si>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</si>
  <si>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</si>
  <si>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</si>
  <si>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</si>
  <si>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</si>
  <si>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</si>
  <si>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</si>
  <si>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</si>
  <si>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</si>
  <si>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</si>
  <si>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</si>
  <si>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</si>
  <si>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</si>
  <si>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</si>
  <si>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</si>
  <si>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</si>
  <si>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</si>
  <si>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</si>
  <si>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</si>
  <si>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</si>
  <si>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</si>
  <si>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</si>
  <si>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</si>
  <si>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</si>
  <si>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</si>
  <si>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</si>
  <si>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</si>
  <si>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</si>
  <si>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</si>
  <si>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</si>
  <si>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</si>
  <si>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</si>
  <si>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</si>
  <si>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</si>
  <si>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</si>
  <si>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</si>
  <si>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</si>
  <si>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</si>
  <si>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</si>
  <si>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</si>
  <si>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</si>
  <si>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</si>
  <si>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</si>
  <si>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</si>
  <si>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</si>
  <si>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</si>
  <si>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</si>
  <si>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</si>
  <si>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</si>
  <si>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</si>
  <si>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</si>
  <si>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</si>
  <si>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</si>
  <si>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</si>
  <si>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</si>
  <si>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</si>
  <si>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</si>
  <si>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</si>
  <si>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</si>
  <si>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</si>
  <si>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</si>
  <si>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</si>
  <si>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</si>
  <si>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</si>
  <si>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</si>
  <si>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</si>
  <si>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</si>
  <si>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</si>
  <si>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</si>
  <si>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</si>
  <si>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</si>
  <si>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</si>
  <si>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</si>
  <si>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</si>
  <si>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</si>
  <si>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</si>
  <si>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</si>
  <si>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</si>
  <si>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</si>
  <si>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</si>
  <si>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</si>
  <si>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</si>
  <si>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</si>
  <si>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</si>
  <si>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</si>
  <si>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</si>
  <si>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</si>
  <si>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</si>
  <si>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</si>
  <si>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</si>
  <si>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</si>
  <si>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</si>
  <si>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</si>
  <si>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</si>
  <si>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</si>
  <si>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</si>
  <si>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</si>
  <si>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</si>
  <si>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</si>
  <si>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</si>
  <si>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</si>
  <si>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</si>
  <si>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</si>
  <si>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</si>
  <si>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</si>
  <si>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</si>
  <si>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</si>
  <si>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</si>
  <si>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</si>
  <si>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</si>
  <si>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</si>
  <si>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</si>
  <si>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</si>
  <si>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</si>
  <si>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</si>
  <si>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</si>
  <si>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</si>
  <si>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</si>
  <si>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</si>
  <si>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</si>
  <si>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</si>
  <si>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</si>
  <si>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</si>
  <si>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</si>
  <si>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</si>
  <si>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</si>
  <si>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</si>
  <si>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</si>
  <si>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</si>
  <si>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</si>
  <si>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</si>
  <si>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</si>
  <si>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</si>
  <si>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</si>
  <si>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</si>
  <si>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</si>
  <si>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</si>
  <si>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</si>
  <si>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</si>
  <si>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</si>
  <si>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</si>
  <si>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</si>
  <si>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</si>
  <si>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</si>
  <si>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</si>
  <si>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</si>
  <si>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</si>
  <si>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</si>
  <si>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</si>
  <si>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</si>
  <si>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</si>
  <si>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</si>
  <si>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</si>
  <si>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</si>
  <si>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</si>
  <si>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</si>
  <si>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</si>
  <si>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</si>
  <si>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</si>
  <si>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</si>
  <si>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</si>
  <si>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</si>
  <si>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</si>
  <si>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</si>
  <si>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</si>
  <si>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</si>
  <si>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</si>
  <si>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</si>
  <si>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</si>
  <si>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</si>
  <si>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</si>
  <si>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</si>
  <si>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</si>
  <si>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</si>
  <si>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</si>
  <si>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</si>
  <si>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</si>
  <si>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</si>
  <si>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</si>
  <si>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</si>
  <si>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</si>
  <si>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</si>
  <si>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</si>
  <si>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</si>
  <si>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</si>
  <si>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</si>
  <si>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</si>
  <si>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</si>
  <si>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</si>
  <si>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</si>
  <si>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</si>
  <si>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</si>
  <si>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</si>
  <si>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</si>
  <si>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</si>
  <si>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</si>
  <si>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</si>
  <si>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</si>
  <si>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</si>
  <si>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</si>
  <si>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</si>
  <si>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</si>
  <si>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</si>
  <si>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</si>
  <si>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</si>
  <si>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</si>
  <si>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</si>
  <si>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</si>
  <si>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</si>
  <si>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</si>
  <si>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</si>
  <si>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</si>
  <si>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</si>
  <si>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</si>
  <si>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</si>
  <si>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</si>
  <si>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</si>
  <si>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</si>
  <si>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</si>
  <si>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</si>
  <si>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</si>
  <si>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</si>
  <si>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</si>
  <si>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</si>
  <si>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</si>
  <si>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</si>
  <si>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</si>
  <si>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</si>
  <si>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</si>
  <si>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</si>
  <si>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</si>
  <si>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</si>
  <si>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</si>
  <si>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</si>
  <si>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</si>
  <si>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</si>
  <si>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</si>
  <si>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</si>
  <si>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</si>
  <si>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</si>
  <si>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</si>
  <si>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</si>
  <si>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</si>
  <si>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</si>
  <si>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</si>
  <si>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</si>
  <si>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</si>
  <si>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</si>
  <si>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</si>
  <si>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</si>
  <si>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</si>
  <si>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</si>
  <si>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</si>
  <si>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</si>
  <si>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</si>
  <si>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</si>
  <si>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</si>
  <si>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</si>
  <si>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</si>
  <si>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</si>
  <si>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</si>
  <si>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</si>
  <si>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</si>
  <si>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</si>
  <si>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</si>
  <si>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</si>
  <si>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</si>
  <si>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</si>
  <si>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</si>
  <si>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</si>
  <si>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</si>
  <si>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</si>
  <si>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</si>
  <si>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</si>
  <si>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</si>
  <si>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</si>
  <si>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</si>
  <si>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</si>
  <si>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</si>
  <si>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</si>
  <si>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</si>
  <si>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</si>
  <si>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</si>
  <si>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</si>
  <si>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</si>
  <si>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</si>
  <si>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</si>
  <si>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</si>
  <si>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</si>
  <si>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</si>
  <si>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</si>
  <si>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</si>
  <si>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</si>
  <si>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</si>
  <si>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</si>
  <si>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</si>
  <si>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</si>
  <si>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</si>
  <si>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</si>
  <si>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</si>
  <si>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</si>
  <si>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</si>
  <si>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</si>
  <si>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</si>
  <si>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</si>
  <si>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</si>
  <si>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</si>
  <si>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</si>
  <si>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</si>
  <si>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</si>
  <si>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</si>
  <si>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</si>
  <si>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</si>
  <si>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</si>
  <si>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</si>
  <si>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</si>
  <si>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</si>
  <si>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</si>
  <si>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</si>
  <si>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</si>
  <si>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</si>
  <si>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</si>
  <si>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</si>
  <si>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</si>
  <si>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</si>
  <si>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</si>
  <si>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</si>
  <si>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</si>
  <si>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</si>
  <si>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</si>
  <si>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</si>
  <si>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</si>
  <si>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</si>
  <si>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</si>
  <si>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</si>
  <si>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</si>
  <si>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</si>
  <si>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</si>
  <si>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</si>
  <si>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</si>
  <si>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</si>
  <si>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</si>
  <si>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</si>
  <si>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</si>
  <si>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</si>
  <si>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</si>
  <si>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</si>
  <si>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</si>
  <si>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</si>
  <si>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</si>
  <si>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</si>
  <si>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</si>
  <si>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</si>
  <si>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</si>
  <si>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</si>
  <si>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</si>
  <si>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</si>
  <si>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</si>
  <si>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</si>
  <si>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</si>
  <si>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</si>
  <si>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</si>
  <si>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</si>
  <si>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</si>
  <si>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</si>
  <si>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</si>
  <si>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</si>
  <si>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</si>
  <si>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</si>
  <si>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</si>
  <si>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</si>
  <si>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</si>
  <si>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</si>
  <si>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</si>
  <si>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</si>
  <si>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</si>
  <si>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</si>
  <si>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</si>
  <si>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</si>
  <si>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</si>
  <si>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</si>
  <si>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</si>
  <si>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</si>
  <si>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</si>
  <si>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</si>
  <si>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</si>
  <si>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</si>
  <si>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</si>
  <si>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</si>
  <si>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</si>
  <si>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</si>
  <si>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</si>
  <si>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</si>
  <si>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</si>
  <si>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</si>
  <si>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</si>
  <si>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</si>
  <si>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</si>
  <si>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</si>
  <si>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</si>
  <si>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</si>
  <si>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</si>
  <si>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</si>
  <si>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</si>
  <si>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</si>
  <si>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</si>
  <si>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</si>
  <si>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</si>
  <si>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</si>
  <si>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</si>
  <si>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</si>
  <si>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</si>
  <si>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</si>
  <si>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</si>
  <si>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</si>
  <si>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</si>
  <si>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</si>
  <si>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</si>
  <si>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</si>
  <si>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</si>
  <si>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</si>
  <si>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</si>
  <si>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</si>
  <si>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</si>
  <si>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</si>
  <si>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</si>
  <si>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</si>
  <si>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</si>
  <si>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</si>
  <si>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</si>
  <si>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</si>
  <si>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</si>
  <si>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</si>
  <si>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</si>
  <si>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</si>
  <si>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</si>
  <si>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</si>
  <si>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</si>
  <si>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</si>
  <si>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</si>
  <si>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</si>
  <si>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</si>
  <si>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</si>
  <si>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</si>
  <si>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</si>
  <si>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</si>
  <si>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</si>
  <si>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</si>
  <si>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</si>
  <si>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</si>
  <si>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</si>
  <si>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</si>
  <si>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</si>
  <si>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</si>
  <si>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</si>
  <si>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</si>
  <si>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</si>
  <si>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</si>
  <si>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</si>
  <si>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</si>
  <si>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</si>
  <si>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</si>
  <si>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</si>
  <si>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</si>
  <si>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</si>
  <si>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</si>
  <si>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</si>
  <si>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</si>
  <si>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</si>
  <si>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</si>
  <si>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</si>
  <si>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</si>
  <si>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</si>
  <si>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</si>
  <si>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</si>
  <si>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</si>
  <si>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</si>
  <si>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</si>
  <si>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</si>
  <si>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</si>
  <si>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</si>
  <si>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</si>
  <si>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</si>
  <si>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</si>
  <si>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</si>
  <si>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</si>
  <si>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</si>
  <si>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</si>
  <si>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</si>
  <si>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</si>
  <si>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</si>
  <si>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</si>
  <si>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</si>
  <si>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</si>
  <si>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</si>
  <si>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</si>
  <si>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</si>
  <si>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</si>
  <si>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</si>
  <si>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</si>
  <si>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</si>
  <si>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</si>
  <si>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</si>
  <si>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</si>
  <si>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</si>
  <si>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</si>
  <si>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</si>
  <si>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</si>
  <si>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</si>
  <si>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</si>
  <si>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</si>
  <si>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</si>
  <si>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</si>
  <si>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</si>
  <si>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</si>
  <si>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</si>
  <si>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</si>
  <si>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</si>
  <si>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</si>
  <si>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</si>
  <si>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</si>
  <si>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</si>
  <si>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</si>
  <si>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</si>
  <si>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</si>
  <si>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</si>
  <si>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</si>
  <si>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</si>
  <si>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</si>
  <si>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</si>
  <si>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</si>
  <si>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</si>
  <si>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</si>
  <si>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</si>
  <si>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</si>
  <si>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</si>
  <si>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</si>
  <si>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</si>
  <si>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</si>
  <si>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</si>
  <si>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</si>
  <si>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</si>
  <si>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</si>
  <si>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</si>
  <si>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</si>
  <si>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</si>
  <si>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</si>
  <si>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</si>
  <si>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</si>
  <si>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</si>
  <si>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</si>
  <si>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</si>
  <si>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</si>
  <si>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</si>
  <si>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</si>
  <si>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</si>
  <si>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</si>
  <si>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</si>
  <si>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</si>
  <si>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</si>
  <si>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</si>
  <si>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</si>
  <si>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</si>
  <si>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</si>
  <si>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</si>
  <si>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</si>
  <si>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</si>
  <si>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</si>
  <si>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</si>
  <si>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</si>
  <si>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</si>
  <si>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</si>
  <si>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</si>
  <si>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</si>
  <si>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</si>
  <si>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</si>
  <si>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</si>
  <si>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</si>
  <si>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</si>
  <si>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</si>
  <si>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</si>
  <si>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</si>
  <si>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</si>
  <si>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</si>
  <si>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</si>
  <si>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</si>
  <si>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</si>
  <si>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</si>
  <si>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</si>
  <si>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</si>
  <si>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</si>
  <si>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</si>
  <si>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</si>
  <si>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</si>
  <si>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</si>
  <si>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</si>
  <si>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</si>
  <si>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</si>
  <si>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</si>
  <si>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</si>
  <si>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</si>
  <si>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</si>
  <si>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</si>
  <si>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</si>
  <si>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</si>
  <si>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</si>
  <si>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</si>
  <si>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</si>
  <si>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</si>
  <si>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</si>
  <si>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</si>
  <si>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</si>
  <si>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</si>
  <si>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</si>
  <si>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</si>
  <si>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</si>
  <si>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</si>
  <si>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</si>
  <si>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</si>
  <si>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</si>
  <si>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</si>
  <si>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</si>
  <si>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</si>
  <si>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</si>
  <si>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</si>
  <si>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</si>
  <si>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</si>
  <si>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</si>
  <si>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</si>
  <si>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</si>
  <si>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</si>
  <si>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</si>
  <si>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</si>
  <si>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</si>
  <si>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</si>
  <si>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</si>
  <si>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</si>
  <si>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</si>
  <si>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</si>
  <si>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</si>
  <si>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</si>
  <si>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</si>
  <si>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</si>
  <si>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</si>
  <si>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</si>
  <si>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</si>
  <si>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</si>
  <si>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</si>
  <si>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</si>
  <si>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</si>
  <si>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</si>
  <si>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</si>
  <si>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</si>
  <si>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</si>
  <si>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</si>
  <si>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</si>
  <si>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</si>
  <si>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</si>
  <si>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</si>
  <si>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</si>
  <si>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</si>
  <si>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</si>
  <si>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</si>
  <si>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</si>
  <si>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</si>
  <si>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</si>
  <si>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</si>
  <si>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</si>
  <si>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</si>
  <si>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</si>
  <si>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</si>
  <si>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</si>
  <si>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</si>
  <si>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</si>
  <si>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</si>
  <si>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</si>
  <si>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</si>
  <si>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</si>
  <si>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</si>
  <si>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</si>
  <si>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</si>
  <si>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</si>
  <si>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</si>
  <si>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</si>
  <si>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</si>
  <si>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</si>
  <si>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</si>
  <si>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</si>
  <si>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</si>
  <si>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</si>
  <si>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</si>
  <si>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</si>
  <si>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</si>
  <si>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</si>
  <si>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</si>
  <si>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</si>
  <si>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</si>
  <si>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</si>
  <si>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</si>
  <si>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</si>
  <si>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</si>
  <si>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</si>
  <si>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</si>
  <si>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</si>
  <si>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</si>
  <si>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</si>
  <si>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</si>
  <si>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</si>
  <si>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</si>
  <si>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</si>
  <si>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</si>
  <si>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</si>
  <si>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</si>
  <si>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</si>
  <si>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</si>
  <si>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</si>
  <si>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</si>
  <si>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</si>
  <si>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</si>
  <si>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</si>
  <si>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</si>
  <si>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</si>
  <si>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</si>
  <si>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</si>
  <si>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</si>
  <si>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</si>
  <si>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</si>
  <si>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</si>
  <si>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</si>
  <si>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</si>
  <si>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</si>
  <si>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</si>
  <si>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</si>
  <si>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</si>
  <si>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</si>
  <si>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</si>
  <si>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</si>
  <si>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</si>
  <si>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</si>
  <si>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</si>
  <si>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</si>
  <si>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</si>
  <si>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</si>
  <si>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</si>
  <si>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</si>
  <si>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</si>
  <si>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</si>
  <si>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</si>
  <si>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</si>
  <si>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</si>
  <si>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</si>
  <si>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</si>
  <si>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</si>
  <si>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</si>
  <si>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</si>
  <si>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</si>
  <si>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</si>
  <si>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</si>
  <si>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</si>
  <si>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</si>
  <si>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</si>
  <si>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</si>
  <si>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</si>
  <si>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</si>
  <si>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</si>
  <si>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</si>
  <si>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</si>
  <si>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</si>
  <si>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</si>
  <si>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</si>
  <si>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</si>
  <si>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</si>
  <si>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</si>
  <si>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</si>
  <si>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</si>
  <si>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</si>
  <si>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</si>
  <si>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</si>
  <si>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</si>
  <si>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</si>
  <si>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</si>
  <si>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</si>
  <si>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</si>
  <si>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</si>
  <si>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</si>
  <si>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</si>
  <si>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</si>
  <si>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</si>
  <si>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</si>
  <si>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</si>
  <si>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</si>
  <si>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</si>
  <si>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</si>
  <si>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</si>
  <si>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</si>
  <si>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</si>
  <si>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</si>
  <si>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</si>
  <si>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</si>
  <si>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</si>
  <si>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</si>
  <si>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</si>
  <si>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</si>
  <si>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</si>
  <si>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</si>
  <si>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</si>
  <si>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</si>
  <si>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</si>
  <si>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</si>
  <si>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</si>
  <si>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</si>
  <si>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</si>
  <si>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</si>
  <si>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</si>
  <si>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</si>
  <si>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</si>
  <si>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</si>
  <si>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</si>
  <si>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</si>
  <si>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</si>
  <si>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</si>
  <si>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</si>
  <si>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</si>
  <si>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</si>
  <si>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</si>
  <si>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</si>
  <si>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</si>
  <si>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</si>
  <si>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</si>
  <si>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</si>
  <si>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</si>
  <si>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</si>
  <si>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</si>
  <si>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</si>
  <si>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</si>
  <si>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</si>
  <si>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</si>
  <si>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</si>
  <si>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</si>
  <si>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</si>
  <si>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</si>
  <si>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</si>
  <si>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</si>
  <si>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</si>
  <si>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</si>
  <si>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</si>
  <si>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</si>
  <si>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</si>
  <si>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</si>
  <si>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</si>
  <si>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</si>
  <si>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</si>
  <si>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</si>
  <si>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</si>
  <si>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</si>
  <si>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</si>
  <si>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</si>
  <si>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</si>
  <si>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</si>
  <si>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</si>
  <si>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</si>
  <si>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</si>
  <si>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</si>
  <si>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</si>
  <si>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</si>
  <si>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</si>
  <si>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</si>
  <si>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</si>
  <si>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</si>
  <si>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</si>
  <si>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</si>
  <si>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</si>
  <si>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</si>
  <si>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</si>
  <si>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</si>
  <si>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</si>
  <si>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</si>
  <si>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</si>
  <si>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</si>
  <si>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</si>
  <si>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</si>
  <si>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</si>
  <si>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</si>
  <si>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</si>
  <si>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</si>
  <si>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</si>
  <si>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</si>
  <si>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</si>
  <si>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</si>
  <si>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</si>
  <si>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</si>
  <si>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</si>
  <si>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</si>
  <si>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</si>
  <si>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</si>
  <si>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</si>
  <si>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</si>
  <si>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</si>
  <si>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</si>
  <si>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</si>
  <si>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</si>
  <si>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</si>
  <si>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</si>
  <si>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</si>
  <si>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</si>
  <si>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</si>
  <si>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</si>
  <si>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</si>
  <si>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</si>
  <si>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</si>
  <si>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</si>
  <si>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</si>
  <si>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</si>
  <si>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</si>
  <si>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</si>
  <si>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</si>
  <si>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</si>
  <si>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</si>
  <si>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</si>
  <si>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</si>
  <si>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</si>
  <si>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</si>
  <si>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</si>
  <si>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</si>
  <si>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</si>
  <si>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</si>
  <si>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</si>
  <si>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</si>
  <si>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</si>
  <si>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</si>
  <si>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</si>
  <si>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</si>
  <si>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</si>
  <si>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</si>
  <si>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</si>
  <si>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</si>
  <si>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</si>
  <si>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</si>
  <si>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</si>
  <si>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</si>
  <si>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</si>
  <si>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</si>
  <si>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</si>
  <si>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</si>
  <si>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</si>
  <si>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</si>
  <si>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</si>
  <si>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</si>
  <si>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</si>
  <si>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</si>
  <si>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</si>
  <si>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</si>
  <si>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</si>
  <si>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</si>
  <si>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</si>
  <si>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</si>
  <si>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</si>
  <si>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</si>
  <si>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</si>
  <si>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</si>
  <si>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</si>
  <si>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</si>
  <si>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</si>
  <si>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</si>
  <si>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</si>
  <si>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</si>
  <si>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</si>
  <si>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</si>
  <si>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</si>
  <si>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</si>
  <si>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</si>
  <si>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</si>
  <si>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</si>
  <si>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</si>
  <si>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</si>
  <si>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</si>
  <si>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</si>
  <si>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</si>
  <si>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</si>
  <si>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</si>
  <si>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</si>
  <si>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</si>
  <si>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</si>
  <si>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</si>
  <si>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</si>
  <si>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</si>
  <si>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</si>
  <si>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</si>
  <si>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</si>
  <si>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</si>
  <si>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</si>
  <si>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</si>
  <si>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</si>
  <si>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</si>
  <si>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</si>
  <si>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</si>
  <si>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</si>
  <si>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</si>
  <si>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</si>
  <si>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</si>
  <si>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</si>
  <si>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</si>
  <si>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</si>
  <si>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</si>
  <si>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</si>
  <si>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</si>
  <si>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</si>
  <si>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</si>
  <si>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</si>
  <si>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</si>
  <si>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</si>
  <si>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</si>
  <si>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</si>
  <si>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</si>
  <si>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</si>
  <si>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</si>
  <si>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</si>
  <si>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</si>
  <si>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</si>
  <si>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</si>
  <si>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</si>
  <si>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</si>
  <si>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</si>
  <si>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</si>
  <si>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</si>
  <si>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</si>
  <si>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</si>
  <si>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</si>
  <si>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</si>
  <si>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</si>
  <si>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</si>
  <si>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</si>
  <si>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</si>
  <si>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</si>
  <si>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</si>
  <si>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</si>
  <si>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</si>
  <si>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</si>
  <si>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</si>
  <si>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</si>
  <si>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</si>
  <si>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</si>
  <si>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</si>
  <si>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</si>
  <si>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</si>
  <si>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</si>
  <si>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</si>
  <si>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</si>
  <si>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</si>
  <si>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</si>
  <si>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</si>
  <si>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</si>
  <si>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</si>
  <si>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</si>
  <si>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</si>
  <si>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</si>
  <si>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</si>
  <si>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</si>
  <si>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</si>
  <si>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</si>
  <si>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</si>
  <si>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</si>
  <si>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</si>
  <si>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</si>
  <si>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</si>
  <si>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</si>
  <si>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</si>
  <si>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</si>
  <si>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</si>
  <si>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</si>
  <si>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</si>
  <si>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</si>
  <si>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</si>
  <si>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</si>
  <si>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</si>
  <si>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</si>
  <si>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</si>
  <si>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</si>
  <si>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</si>
  <si>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</si>
  <si>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</si>
  <si>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</si>
  <si>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</si>
  <si>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</si>
  <si>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</si>
  <si>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</si>
  <si>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</si>
  <si>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</si>
  <si>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</si>
  <si>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</si>
  <si>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</si>
  <si>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</si>
  <si>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</si>
  <si>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</si>
  <si>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</si>
  <si>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</si>
  <si>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</si>
  <si>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</si>
  <si>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</si>
  <si>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</si>
  <si>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</si>
  <si>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</si>
  <si>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</si>
  <si>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</si>
  <si>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</si>
  <si>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</si>
  <si>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</si>
  <si>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</si>
  <si>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</si>
  <si>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</si>
  <si>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</si>
  <si>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</si>
  <si>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</si>
  <si>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</si>
  <si>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</si>
  <si>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</si>
  <si>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</si>
  <si>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</si>
  <si>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</si>
  <si>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</si>
  <si>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</si>
  <si>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</si>
  <si>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</si>
  <si>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</si>
  <si>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</si>
  <si>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</si>
  <si>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</si>
  <si>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</si>
  <si>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</si>
  <si>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</si>
  <si>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</si>
  <si>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</si>
  <si>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</si>
  <si>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</si>
  <si>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</si>
  <si>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</si>
  <si>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</si>
  <si>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</si>
  <si>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</si>
  <si>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</si>
  <si>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</si>
  <si>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</si>
  <si>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</si>
  <si>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</si>
  <si>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</si>
  <si>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</si>
  <si>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</si>
  <si>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</si>
  <si>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</si>
  <si>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</si>
  <si>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</si>
  <si>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</si>
  <si>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</si>
  <si>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</si>
  <si>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</si>
  <si>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</si>
  <si>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</si>
  <si>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</si>
  <si>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</si>
  <si>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</si>
  <si>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</si>
  <si>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</si>
  <si>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</si>
  <si>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</si>
  <si>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</si>
  <si>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</si>
  <si>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</si>
  <si>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</si>
  <si>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</si>
  <si>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</si>
  <si>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</si>
  <si>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</si>
  <si>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</si>
  <si>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</si>
  <si>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</si>
  <si>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</si>
  <si>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</si>
  <si>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</si>
  <si>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</si>
  <si>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</si>
  <si>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</si>
  <si>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</si>
  <si>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</si>
  <si>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</si>
  <si>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</si>
  <si>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</si>
  <si>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</si>
  <si>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</si>
  <si>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</si>
  <si>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</si>
  <si>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</si>
  <si>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</si>
  <si>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</si>
  <si>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</si>
  <si>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</si>
  <si>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</si>
  <si>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</si>
  <si>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</si>
  <si>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</si>
  <si>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</si>
  <si>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</si>
  <si>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</si>
  <si>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</si>
  <si>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</si>
  <si>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</si>
  <si>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</si>
  <si>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</si>
  <si>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</si>
  <si>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</si>
  <si>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</si>
  <si>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</si>
  <si>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</si>
  <si>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</si>
  <si>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</si>
  <si>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</si>
  <si>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</si>
  <si>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</si>
  <si>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</si>
  <si>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</si>
  <si>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</si>
  <si>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</si>
  <si>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</si>
  <si>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</si>
  <si>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</si>
  <si>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</si>
  <si>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</si>
  <si>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</si>
  <si>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</si>
  <si>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</si>
  <si>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</si>
  <si>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</si>
  <si>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</si>
  <si>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</si>
  <si>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</si>
  <si>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</si>
  <si>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</si>
  <si>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</si>
  <si>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</si>
  <si>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</si>
  <si>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</si>
  <si>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</si>
  <si>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</si>
  <si>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</si>
  <si>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</si>
  <si>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</si>
  <si>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</si>
  <si>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</si>
  <si>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</si>
  <si>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</si>
  <si>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</si>
  <si>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</si>
  <si>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</si>
  <si>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</si>
  <si>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</si>
  <si>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</si>
  <si>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</si>
  <si>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</si>
  <si>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</si>
  <si>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</si>
  <si>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</si>
  <si>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</si>
  <si>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</si>
  <si>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</si>
  <si>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</si>
  <si>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</si>
  <si>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</si>
  <si>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</si>
  <si>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</si>
  <si>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</si>
  <si>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</si>
  <si>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</si>
  <si>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</si>
  <si>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</si>
  <si>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</si>
  <si>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</si>
  <si>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</si>
  <si>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</si>
  <si>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</si>
  <si>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</si>
  <si>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</si>
  <si>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</si>
  <si>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</si>
  <si>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</si>
  <si>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</si>
  <si>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</si>
  <si>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</si>
  <si>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</si>
  <si>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</si>
  <si>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</si>
  <si>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</si>
  <si>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</si>
  <si>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</si>
  <si>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</si>
  <si>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</si>
  <si>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</si>
  <si>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</si>
  <si>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</si>
  <si>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</si>
  <si>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</si>
  <si>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</si>
  <si>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</si>
  <si>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</si>
  <si>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</si>
  <si>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</si>
  <si>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</si>
  <si>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</si>
  <si>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</si>
  <si>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</si>
  <si>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</si>
  <si>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</si>
  <si>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</si>
  <si>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</si>
  <si>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</si>
  <si>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</si>
  <si>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</si>
  <si>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</si>
  <si>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</si>
  <si>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</si>
  <si>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</si>
  <si>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</si>
  <si>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</si>
  <si>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</si>
  <si>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</si>
  <si>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</si>
  <si>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</si>
  <si>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</si>
  <si>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</si>
  <si>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</si>
  <si>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</si>
  <si>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</si>
  <si>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</si>
  <si>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</si>
  <si>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</si>
  <si>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</si>
  <si>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</si>
  <si>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</si>
  <si>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</si>
  <si>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</si>
  <si>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</si>
  <si>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</si>
  <si>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</si>
  <si>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</si>
  <si>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</si>
  <si>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</si>
  <si>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</si>
  <si>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</si>
  <si>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</si>
  <si>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</si>
  <si>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</si>
  <si>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</si>
  <si>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</si>
  <si>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</si>
  <si>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</si>
  <si>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</si>
  <si>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</si>
  <si>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</si>
  <si>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</si>
  <si>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</si>
  <si>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</si>
  <si>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</si>
  <si>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</si>
  <si>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</si>
  <si>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</si>
  <si>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</si>
  <si>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</si>
  <si>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</si>
  <si>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</si>
  <si>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</si>
  <si>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</si>
  <si>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</si>
  <si>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</si>
  <si>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</si>
  <si>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</si>
  <si>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</si>
  <si>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</si>
  <si>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</si>
  <si>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</si>
  <si>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</si>
  <si>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</si>
  <si>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</si>
  <si>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</si>
  <si>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</si>
  <si>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</si>
  <si>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</si>
  <si>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</si>
  <si>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</si>
  <si>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</si>
  <si>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</si>
  <si>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</si>
  <si>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</si>
  <si>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</si>
  <si>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</si>
  <si>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</si>
  <si>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</si>
  <si>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</si>
  <si>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</si>
  <si>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</si>
  <si>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</si>
  <si>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</si>
  <si>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</si>
  <si>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</si>
  <si>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</si>
  <si>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</si>
  <si>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</si>
  <si>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</si>
  <si>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</si>
  <si>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</si>
  <si>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</si>
  <si>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</si>
  <si>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</si>
  <si>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</si>
  <si>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</si>
  <si>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</si>
  <si>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</si>
  <si>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</si>
  <si>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</si>
  <si>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</si>
  <si>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</si>
  <si>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</si>
  <si>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</si>
  <si>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</si>
  <si>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</si>
  <si>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</si>
  <si>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</si>
  <si>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</si>
  <si>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</si>
  <si>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</si>
  <si>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</si>
  <si>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</si>
  <si>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</si>
  <si>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</si>
  <si>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</si>
  <si>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</si>
  <si>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</si>
  <si>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</si>
  <si>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</si>
  <si>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</si>
  <si>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</si>
  <si>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</si>
  <si>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</si>
  <si>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</si>
  <si>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</si>
  <si>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</si>
  <si>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</si>
  <si>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</si>
  <si>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</si>
  <si>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</si>
  <si>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</si>
  <si>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</si>
  <si>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</si>
  <si>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</si>
  <si>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</si>
  <si>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</si>
  <si>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</si>
  <si>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</si>
  <si>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</si>
  <si>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</si>
  <si>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</si>
  <si>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</si>
  <si>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</si>
  <si>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</si>
  <si>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</si>
  <si>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</si>
  <si>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</si>
  <si>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</si>
  <si>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</si>
  <si>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</si>
  <si>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</si>
  <si>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</si>
  <si>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</si>
  <si>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</si>
  <si>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</si>
  <si>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</si>
  <si>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</si>
  <si>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</si>
  <si>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</si>
  <si>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</si>
  <si>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</si>
  <si>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</si>
  <si>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</si>
  <si>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</si>
  <si>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</si>
  <si>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</si>
  <si>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</si>
  <si>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</si>
  <si>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</si>
  <si>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</si>
  <si>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</si>
  <si>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</si>
  <si>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</si>
  <si>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</si>
  <si>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</si>
  <si>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</si>
  <si>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</si>
  <si>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</si>
  <si>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</si>
  <si>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</si>
  <si>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</si>
  <si>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</si>
  <si>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</si>
  <si>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</si>
  <si>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</si>
  <si>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</si>
  <si>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</si>
  <si>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</si>
  <si>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</si>
  <si>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</si>
  <si>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</si>
  <si>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</si>
  <si>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</si>
  <si>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</si>
  <si>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</si>
  <si>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</si>
  <si>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</si>
  <si>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</si>
  <si>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</si>
  <si>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</si>
  <si>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</si>
  <si>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</si>
  <si>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</si>
  <si>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</si>
  <si>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</si>
  <si>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</si>
  <si>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</si>
  <si>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</si>
  <si>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</si>
  <si>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</si>
  <si>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</si>
  <si>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</si>
  <si>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</si>
  <si>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</si>
  <si>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</si>
  <si>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</si>
  <si>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</si>
  <si>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</si>
  <si>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</si>
  <si>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</si>
  <si>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</si>
  <si>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</si>
  <si>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</si>
  <si>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</si>
  <si>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</si>
  <si>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</si>
  <si>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</si>
  <si>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</si>
  <si>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</si>
  <si>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</si>
  <si>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</si>
  <si>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</si>
  <si>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</si>
  <si>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</si>
  <si>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</si>
  <si>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</si>
  <si>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</si>
  <si>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</si>
  <si>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</si>
  <si>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</si>
  <si>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</si>
  <si>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</si>
  <si>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</si>
  <si>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</si>
  <si>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</si>
  <si>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</si>
  <si>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</si>
  <si>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</si>
  <si>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</si>
  <si>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</si>
  <si>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</si>
  <si>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</si>
  <si>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</si>
  <si>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</si>
  <si>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</si>
  <si>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</si>
  <si>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</si>
  <si>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</si>
  <si>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</si>
  <si>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</si>
  <si>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</si>
  <si>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</si>
  <si>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</si>
  <si>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</si>
  <si>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</si>
  <si>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</si>
  <si>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</si>
  <si>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</si>
  <si>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</si>
  <si>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</si>
  <si>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</si>
  <si>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</si>
  <si>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</si>
  <si>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</si>
  <si>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</si>
  <si>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</si>
  <si>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</si>
  <si>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</si>
  <si>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</si>
  <si>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</si>
  <si>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</si>
  <si>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</si>
  <si>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</si>
  <si>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</si>
  <si>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</si>
  <si>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</si>
  <si>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</si>
  <si>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</si>
  <si>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</si>
  <si>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</si>
  <si>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</si>
  <si>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</si>
  <si>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</si>
  <si>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</si>
  <si>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</si>
  <si>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</si>
  <si>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</si>
  <si>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</si>
  <si>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</si>
  <si>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</si>
  <si>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</si>
  <si>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</si>
  <si>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</si>
  <si>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</si>
  <si>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</si>
  <si>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</si>
  <si>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</si>
  <si>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</si>
  <si>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</si>
  <si>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</si>
  <si>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</si>
  <si>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</si>
  <si>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</si>
  <si>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</si>
  <si>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</si>
  <si>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</si>
  <si>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</si>
  <si>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</si>
  <si>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</si>
  <si>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</si>
  <si>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</si>
  <si>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</si>
  <si>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</si>
  <si>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</si>
  <si>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</si>
  <si>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</si>
  <si>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</si>
  <si>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</si>
  <si>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</si>
  <si>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</si>
  <si>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</si>
  <si>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</si>
  <si>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</si>
  <si>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</si>
  <si>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</si>
  <si>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</si>
  <si>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</si>
  <si>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</si>
  <si>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</si>
  <si>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</si>
  <si>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</si>
  <si>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</si>
  <si>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</si>
  <si>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</si>
  <si>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</si>
  <si>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</si>
  <si>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</si>
  <si>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</si>
  <si>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</si>
  <si>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</si>
  <si>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</si>
  <si>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</si>
  <si>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</si>
  <si>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</si>
  <si>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</si>
  <si>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</si>
  <si>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</si>
  <si>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</si>
  <si>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</si>
  <si>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</si>
  <si>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</si>
  <si>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</si>
  <si>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</si>
  <si>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</si>
  <si>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</si>
  <si>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</si>
  <si>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</si>
  <si>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</si>
  <si>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</si>
  <si>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</si>
  <si>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</si>
  <si>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</si>
  <si>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</si>
  <si>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</si>
  <si>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</si>
  <si>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</si>
  <si>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</si>
  <si>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</si>
  <si>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</si>
  <si>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</si>
  <si>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</si>
  <si>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</si>
  <si>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</si>
  <si>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</si>
  <si>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</si>
  <si>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</si>
  <si>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</si>
  <si>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</si>
  <si>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</si>
  <si>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</si>
  <si>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</si>
  <si>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</si>
  <si>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</si>
  <si>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</si>
  <si>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</si>
  <si>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</si>
  <si>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</si>
  <si>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</si>
  <si>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</si>
  <si>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</si>
  <si>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</si>
  <si>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</si>
  <si>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</si>
  <si>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</si>
  <si>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</si>
  <si>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</si>
  <si>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</si>
  <si>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</si>
  <si>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</si>
  <si>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</si>
  <si>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</si>
  <si>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</si>
  <si>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</si>
  <si>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</si>
  <si>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</si>
  <si>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</si>
  <si>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</si>
  <si>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</si>
  <si>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</si>
  <si>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</si>
  <si>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</si>
  <si>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</si>
  <si>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</si>
  <si>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</si>
  <si>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</si>
  <si>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</si>
  <si>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</si>
  <si>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</si>
  <si>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</si>
  <si>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</si>
  <si>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</si>
  <si>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</si>
  <si>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</si>
  <si>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</si>
  <si>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</si>
  <si>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</si>
  <si>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</si>
  <si>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</si>
  <si>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</si>
  <si>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</si>
  <si>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</si>
  <si>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</si>
  <si>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</si>
  <si>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</si>
  <si>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</si>
  <si>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</si>
  <si>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</si>
  <si>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</si>
  <si>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</si>
  <si>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</si>
  <si>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</si>
  <si>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</si>
  <si>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</si>
  <si>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</si>
  <si>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</si>
  <si>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</si>
  <si>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</si>
  <si>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</si>
  <si>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</si>
  <si>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</si>
  <si>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</si>
  <si>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</si>
  <si>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</si>
  <si>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</si>
  <si>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</si>
  <si>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</si>
  <si>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</si>
  <si>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</si>
  <si>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</si>
  <si>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</si>
  <si>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</si>
  <si>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</si>
  <si>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</si>
  <si>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</si>
  <si>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</si>
  <si>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</si>
  <si>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</si>
  <si>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</si>
  <si>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</si>
  <si>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</si>
  <si>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</si>
  <si>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</si>
  <si>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</si>
  <si>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</si>
  <si>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</si>
  <si>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</si>
  <si>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</si>
  <si>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</si>
  <si>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</si>
  <si>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</si>
  <si>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</si>
  <si>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</si>
  <si>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</si>
  <si>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</si>
  <si>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</si>
  <si>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</si>
  <si>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</si>
  <si>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</si>
  <si>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</si>
  <si>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</si>
  <si>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</si>
  <si>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</si>
  <si>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</si>
  <si>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</si>
  <si>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</si>
  <si>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</si>
  <si>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</si>
  <si>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</si>
  <si>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</si>
  <si>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</si>
  <si>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</si>
  <si>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</si>
  <si>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</si>
  <si>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</si>
  <si>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</si>
  <si>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</si>
  <si>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</si>
  <si>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</si>
  <si>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</si>
  <si>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</si>
  <si>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</si>
  <si>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</si>
  <si>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</si>
  <si>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</si>
  <si>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</si>
  <si>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</si>
  <si>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</si>
  <si>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</si>
  <si>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</si>
  <si>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</si>
  <si>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</si>
  <si>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</si>
  <si>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</si>
  <si>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</si>
  <si>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</si>
  <si>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</si>
  <si>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</si>
  <si>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</si>
  <si>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</si>
  <si>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</si>
  <si>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</si>
  <si>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</si>
  <si>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</si>
  <si>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</si>
  <si>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</si>
  <si>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</si>
  <si>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</si>
  <si>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</si>
  <si>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</si>
  <si>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</si>
  <si>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</si>
  <si>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</si>
  <si>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</si>
  <si>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</si>
  <si>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</si>
  <si>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</si>
  <si>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</si>
  <si>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</si>
  <si>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</si>
  <si>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</si>
  <si>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</si>
  <si>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</si>
  <si>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</si>
  <si>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</si>
  <si>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</si>
  <si>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</si>
  <si>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</si>
  <si>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</si>
  <si>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</si>
  <si>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</si>
  <si>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</si>
  <si>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</si>
  <si>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</si>
  <si>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</si>
  <si>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</si>
  <si>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</si>
  <si>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</si>
  <si>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</si>
  <si>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</si>
  <si>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</si>
  <si>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</si>
  <si>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</si>
  <si>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</si>
  <si>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</si>
  <si>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</si>
  <si>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</si>
  <si>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</si>
  <si>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</si>
  <si>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</si>
  <si>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</si>
  <si>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</si>
  <si>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</si>
  <si>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</si>
  <si>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</si>
  <si>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</si>
  <si>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</si>
  <si>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</si>
  <si>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</si>
  <si>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</si>
  <si>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</si>
  <si>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</si>
  <si>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</si>
  <si>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</si>
  <si>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</si>
  <si>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</si>
  <si>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</si>
  <si>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</si>
  <si>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</si>
  <si>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</si>
  <si>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</si>
  <si>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</si>
  <si>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</si>
  <si>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</si>
  <si>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</si>
  <si>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</si>
  <si>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</si>
  <si>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</si>
  <si>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</si>
  <si>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</si>
  <si>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</si>
  <si>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</si>
  <si>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</si>
  <si>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</si>
  <si>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</si>
  <si>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</si>
  <si>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</si>
  <si>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</si>
  <si>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</si>
  <si>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</si>
  <si>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</si>
  <si>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</si>
  <si>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</si>
  <si>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</si>
  <si>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</si>
  <si>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</si>
  <si>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</si>
  <si>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</si>
  <si>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</si>
  <si>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</si>
  <si>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</si>
  <si>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</si>
  <si>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</si>
  <si>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</si>
  <si>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</si>
  <si>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</si>
  <si>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</si>
  <si>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</si>
  <si>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</si>
  <si>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</si>
  <si>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</si>
  <si>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</si>
  <si>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</si>
  <si>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</si>
  <si>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</si>
  <si>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</si>
  <si>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</si>
  <si>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</si>
  <si>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</si>
  <si>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</si>
  <si>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</si>
  <si>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</si>
  <si>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</si>
  <si>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</si>
  <si>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</si>
  <si>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</si>
  <si>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</si>
  <si>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</si>
  <si>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</si>
  <si>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</si>
  <si>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</si>
  <si>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</si>
  <si>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</si>
  <si>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</si>
  <si>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</si>
  <si>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</si>
  <si>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</si>
  <si>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</si>
  <si>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</si>
  <si>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</si>
  <si>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</si>
  <si>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</si>
  <si>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</si>
  <si>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</si>
  <si>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</si>
  <si>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</si>
  <si>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</si>
  <si>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</si>
  <si>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</si>
  <si>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</si>
  <si>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</si>
  <si>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</si>
  <si>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</si>
  <si>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</si>
  <si>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</si>
  <si>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</si>
  <si>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</si>
  <si>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</si>
  <si>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</si>
  <si>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</si>
  <si>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</si>
  <si>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</si>
  <si>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</si>
  <si>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</si>
  <si>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</si>
  <si>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</si>
  <si>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</si>
  <si>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</si>
  <si>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</si>
  <si>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</si>
  <si>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</si>
  <si>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</si>
  <si>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</si>
  <si>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</si>
  <si>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</si>
  <si>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</si>
  <si>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</si>
  <si>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</si>
  <si>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</si>
  <si>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</si>
  <si>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</si>
  <si>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</si>
  <si>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</si>
  <si>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</si>
  <si>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</si>
  <si>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</si>
  <si>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</si>
  <si>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</si>
  <si>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</si>
  <si>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</si>
  <si>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</si>
  <si>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</si>
  <si>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</si>
  <si>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</si>
  <si>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</si>
  <si>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</si>
  <si>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</si>
  <si>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</si>
  <si>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</si>
  <si>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</si>
  <si>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</si>
  <si>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</si>
  <si>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</si>
  <si>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</si>
  <si>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</si>
  <si>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</si>
  <si>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</si>
  <si>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</si>
  <si>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</si>
  <si>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</si>
  <si>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</si>
  <si>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</si>
  <si>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</si>
  <si>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</si>
  <si>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</si>
  <si>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</si>
  <si>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</si>
  <si>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</si>
  <si>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</si>
  <si>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</si>
  <si>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</si>
  <si>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</si>
  <si>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</si>
  <si>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</si>
  <si>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</si>
  <si>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</si>
  <si>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</si>
  <si>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</si>
  <si>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</si>
  <si>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</si>
  <si>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</si>
  <si>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</si>
  <si>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</si>
  <si>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</si>
  <si>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</si>
  <si>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</si>
  <si>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</si>
  <si>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</si>
  <si>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</si>
  <si>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</si>
  <si>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</si>
  <si>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</si>
  <si>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</si>
  <si>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</si>
  <si>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</si>
  <si>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</si>
  <si>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</si>
  <si>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</si>
  <si>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</si>
  <si>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</si>
  <si>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</si>
  <si>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</si>
  <si>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</si>
  <si>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</si>
  <si>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</si>
  <si>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</si>
  <si>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</si>
  <si>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</si>
  <si>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</si>
  <si>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</si>
  <si>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</si>
  <si>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</si>
  <si>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</si>
  <si>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</si>
  <si>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</si>
  <si>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</si>
  <si>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</si>
  <si>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</si>
  <si>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</si>
  <si>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</si>
  <si>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</si>
  <si>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</si>
  <si>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</si>
  <si>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</si>
  <si>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</si>
  <si>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</si>
  <si>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</si>
  <si>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</si>
  <si>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</si>
  <si>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</si>
  <si>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</si>
  <si>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</si>
  <si>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</si>
  <si>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</si>
  <si>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</si>
  <si>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</si>
  <si>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</si>
  <si>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</si>
  <si>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</si>
  <si>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</si>
  <si>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</si>
  <si>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</si>
  <si>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</si>
  <si>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</si>
  <si>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</si>
  <si>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</si>
  <si>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</si>
  <si>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</si>
  <si>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</si>
  <si>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</si>
  <si>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</si>
  <si>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</si>
  <si>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</si>
  <si>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</si>
  <si>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</si>
  <si>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</si>
  <si>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</si>
  <si>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</si>
  <si>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</si>
  <si>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</si>
  <si>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</si>
  <si>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</si>
  <si>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</si>
  <si>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</si>
  <si>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</si>
  <si>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</si>
  <si>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</si>
  <si>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</si>
  <si>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</si>
  <si>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</si>
  <si>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</si>
  <si>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</si>
  <si>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</si>
  <si>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</si>
  <si>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</si>
  <si>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</si>
  <si>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</si>
  <si>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</si>
  <si>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</si>
  <si>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</si>
  <si>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</si>
  <si>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</si>
  <si>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</si>
  <si>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</si>
  <si>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</si>
  <si>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</si>
  <si>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</si>
  <si>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</si>
  <si>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</si>
  <si>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</si>
  <si>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</si>
  <si>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</si>
  <si>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</si>
  <si>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</si>
  <si>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</si>
  <si>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</si>
  <si>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</si>
  <si>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</si>
  <si>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</si>
  <si>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</si>
  <si>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</si>
  <si>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</si>
  <si>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</si>
  <si>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</si>
  <si>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</si>
  <si>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</si>
  <si>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</si>
  <si>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</si>
  <si>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</si>
  <si>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</si>
  <si>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</si>
  <si>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</si>
  <si>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</si>
  <si>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</si>
  <si>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</si>
  <si>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</si>
  <si>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</si>
  <si>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</si>
  <si>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</si>
  <si>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</si>
  <si>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</si>
  <si>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</si>
  <si>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</si>
  <si>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</si>
  <si>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</si>
  <si>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</si>
  <si>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</si>
  <si>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</si>
  <si>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</si>
  <si>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</si>
  <si>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</si>
  <si>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</si>
  <si>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</si>
  <si>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</si>
  <si>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</si>
  <si>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</si>
  <si>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</si>
  <si>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</si>
  <si>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</si>
  <si>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</si>
  <si>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</si>
  <si>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</si>
  <si>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</si>
  <si>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</si>
  <si>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</si>
  <si>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</si>
  <si>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</si>
  <si>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</si>
  <si>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</si>
  <si>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</si>
  <si>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</si>
  <si>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</si>
  <si>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</si>
  <si>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</si>
  <si>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</si>
  <si>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</si>
  <si>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</si>
  <si>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</si>
  <si>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</si>
  <si>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</si>
  <si>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</si>
  <si>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</si>
  <si>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</si>
  <si>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</si>
  <si>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</si>
  <si>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</si>
  <si>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</si>
  <si>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</si>
  <si>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</si>
  <si>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</si>
  <si>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</si>
  <si>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</si>
  <si>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</si>
  <si>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</si>
  <si>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</si>
  <si>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</si>
  <si>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</si>
  <si>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</si>
  <si>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</si>
  <si>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</si>
  <si>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</si>
  <si>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</si>
  <si>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</si>
  <si>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</si>
  <si>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</si>
  <si>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</si>
  <si>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</si>
  <si>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</si>
  <si>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</si>
  <si>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</si>
  <si>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</si>
  <si>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</si>
  <si>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</si>
  <si>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</si>
  <si>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</si>
  <si>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</si>
  <si>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</si>
  <si>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</si>
  <si>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</si>
  <si>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</si>
  <si>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</si>
  <si>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</si>
  <si>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</si>
  <si>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</si>
  <si>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</si>
  <si>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</si>
  <si>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</si>
  <si>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</si>
  <si>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</si>
  <si>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</si>
  <si>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</si>
  <si>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</si>
  <si>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</si>
  <si>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</si>
  <si>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</si>
  <si>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</si>
  <si>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</si>
  <si>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</si>
  <si>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</si>
  <si>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</si>
  <si>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</si>
  <si>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</si>
  <si>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</si>
  <si>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</si>
  <si>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</si>
  <si>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</si>
  <si>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</si>
  <si>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</si>
  <si>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</si>
  <si>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</si>
  <si>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</si>
  <si>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</si>
  <si>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</si>
  <si>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</si>
  <si>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</si>
  <si>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</si>
  <si>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</si>
  <si>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</si>
  <si>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</si>
  <si>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</si>
  <si>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</si>
  <si>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</si>
  <si>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</si>
  <si>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</si>
  <si>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</si>
  <si>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</si>
  <si>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</si>
  <si>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</si>
  <si>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</si>
  <si>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</si>
  <si>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</si>
  <si>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</si>
  <si>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</si>
  <si>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</si>
  <si>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</si>
  <si>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</si>
  <si>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</si>
  <si>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</si>
  <si>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</si>
  <si>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</si>
  <si>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</si>
  <si>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</si>
  <si>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</si>
  <si>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</si>
  <si>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</si>
  <si>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</si>
  <si>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</si>
  <si>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</si>
  <si>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</si>
  <si>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</si>
  <si>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</si>
  <si>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</si>
  <si>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</si>
  <si>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</si>
  <si>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</si>
  <si>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</si>
  <si>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</si>
  <si>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</si>
  <si>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</si>
  <si>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</si>
  <si>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</si>
  <si>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</si>
  <si>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</si>
  <si>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</si>
  <si>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</si>
  <si>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</si>
  <si>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</si>
  <si>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</si>
  <si>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</si>
  <si>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</si>
  <si>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</si>
  <si>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</si>
  <si>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</si>
  <si>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</si>
  <si>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</si>
  <si>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</si>
  <si>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</si>
  <si>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</si>
  <si>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</si>
  <si>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</si>
  <si>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</si>
  <si>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</si>
  <si>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</si>
  <si>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</si>
  <si>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</si>
  <si>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</si>
  <si>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</si>
  <si>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</si>
  <si>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</si>
  <si>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</si>
  <si>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</si>
  <si>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</si>
  <si>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</si>
  <si>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</si>
  <si>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</si>
  <si>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</si>
  <si>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</si>
  <si>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</si>
  <si>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</si>
  <si>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</si>
  <si>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</si>
  <si>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</si>
  <si>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</si>
  <si>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</si>
  <si>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</si>
  <si>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</si>
  <si>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</si>
  <si>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</si>
  <si>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</si>
  <si>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</si>
  <si>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</si>
  <si>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</si>
  <si>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</si>
  <si>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</si>
  <si>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</si>
  <si>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</si>
  <si>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</si>
  <si>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</si>
  <si>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</si>
  <si>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</si>
  <si>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</si>
  <si>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</si>
  <si>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</si>
  <si>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</si>
  <si>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</si>
  <si>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</si>
  <si>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</si>
  <si>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</si>
  <si>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</si>
  <si>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</si>
  <si>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</si>
  <si>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</si>
  <si>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</si>
  <si>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</si>
  <si>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</si>
  <si>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</si>
  <si>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</si>
  <si>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</si>
  <si>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</si>
  <si>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</si>
  <si>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</si>
  <si>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</si>
  <si>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</si>
  <si>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</si>
  <si>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</si>
  <si>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</si>
  <si>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</si>
  <si>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</si>
  <si>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</si>
  <si>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</si>
  <si>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</si>
  <si>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</si>
  <si>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</si>
  <si>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</si>
  <si>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</si>
  <si>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</si>
  <si>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</si>
  <si>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</si>
  <si>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</si>
  <si>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</si>
  <si>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</si>
  <si>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</si>
  <si>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</si>
  <si>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</si>
  <si>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</si>
  <si>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</si>
  <si>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</si>
  <si>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</si>
  <si>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</si>
  <si>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</si>
  <si>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</si>
  <si>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</si>
  <si>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</si>
  <si>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</si>
  <si>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</si>
  <si>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</si>
  <si>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</si>
  <si>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</si>
  <si>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</si>
  <si>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</si>
  <si>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</si>
  <si>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</si>
  <si>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</si>
  <si>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</si>
  <si>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</si>
  <si>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</si>
  <si>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</si>
  <si>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</si>
  <si>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</si>
  <si>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</si>
  <si>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</si>
  <si>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</si>
  <si>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</si>
  <si>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</si>
  <si>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</si>
  <si>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</si>
  <si>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</si>
  <si>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</si>
  <si>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</si>
  <si>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</si>
  <si>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</si>
  <si>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</si>
  <si>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</si>
  <si>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</si>
  <si>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</si>
  <si>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</si>
  <si>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</si>
  <si>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</si>
  <si>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</si>
  <si>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</si>
  <si>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</si>
  <si>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</si>
  <si>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</si>
  <si>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</si>
  <si>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</si>
  <si>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</si>
  <si>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</si>
  <si>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</si>
  <si>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</si>
  <si>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</si>
  <si>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</si>
  <si>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</si>
  <si>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</si>
  <si>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</si>
  <si>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</si>
  <si>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</si>
  <si>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</si>
  <si>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</si>
  <si>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</si>
  <si>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</si>
  <si>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</si>
  <si>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</si>
  <si>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</si>
  <si>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</si>
  <si>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</si>
  <si>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</si>
  <si>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</si>
  <si>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</si>
  <si>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</si>
  <si>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</si>
  <si>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</si>
  <si>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</si>
  <si>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</si>
  <si>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</si>
  <si>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</si>
  <si>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</si>
  <si>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</si>
  <si>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</si>
  <si>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</si>
  <si>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</si>
  <si>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</si>
  <si>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</si>
  <si>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</si>
  <si>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</si>
  <si>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</si>
  <si>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</si>
  <si>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</si>
  <si>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</si>
  <si>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</si>
  <si>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</si>
  <si>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</si>
  <si>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</si>
  <si>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</si>
  <si>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</si>
  <si>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</si>
  <si>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</si>
  <si>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</si>
  <si>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</si>
  <si>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</si>
  <si>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</si>
  <si>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</si>
  <si>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</si>
  <si>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</si>
  <si>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</si>
  <si>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</si>
  <si>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</si>
  <si>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</si>
  <si>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</si>
  <si>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</si>
  <si>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</si>
  <si>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</si>
  <si>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</si>
  <si>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</si>
  <si>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</si>
  <si>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</si>
  <si>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</si>
  <si>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</si>
  <si>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</si>
  <si>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</si>
  <si>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</si>
  <si>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</si>
  <si>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</si>
  <si>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</si>
  <si>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</si>
  <si>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</si>
  <si>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</si>
  <si>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</si>
  <si>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</si>
  <si>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</si>
  <si>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</si>
  <si>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</si>
  <si>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</si>
  <si>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</si>
  <si>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</si>
  <si>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</si>
  <si>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</si>
  <si>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</si>
  <si>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</si>
  <si>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</si>
  <si>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</si>
  <si>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</si>
  <si>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</si>
  <si>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</si>
  <si>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</si>
  <si>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</si>
  <si>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</si>
  <si>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</si>
  <si>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</si>
  <si>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</si>
  <si>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</si>
  <si>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</si>
  <si>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</si>
  <si>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</si>
  <si>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</si>
  <si>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</si>
  <si>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</si>
  <si>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</si>
  <si>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</si>
  <si>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</si>
  <si>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</si>
  <si>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</si>
  <si>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</si>
  <si>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</si>
  <si>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</si>
  <si>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</si>
  <si>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</si>
  <si>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</si>
  <si>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</si>
  <si>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</si>
  <si>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</si>
  <si>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</si>
  <si>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</si>
  <si>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</si>
  <si>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</si>
  <si>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</si>
  <si>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</si>
  <si>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</si>
  <si>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</si>
  <si>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</si>
  <si>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</si>
  <si>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</si>
  <si>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</si>
  <si>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</si>
  <si>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</si>
  <si>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</si>
  <si>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</si>
  <si>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</si>
  <si>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</si>
  <si>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</si>
  <si>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</si>
  <si>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</si>
  <si>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</si>
  <si>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</si>
  <si>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</si>
  <si>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</si>
  <si>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</si>
  <si>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</si>
  <si>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</si>
  <si>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</si>
  <si>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</si>
  <si>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</si>
  <si>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</si>
  <si>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</si>
  <si>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</si>
  <si>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</si>
  <si>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</si>
  <si>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</si>
  <si>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</si>
  <si>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</si>
  <si>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</si>
  <si>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</si>
  <si>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</si>
  <si>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</si>
  <si>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</si>
  <si>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</si>
  <si>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</si>
  <si>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</si>
  <si>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</si>
  <si>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</si>
  <si>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</si>
  <si>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</si>
  <si>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</si>
  <si>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</si>
  <si>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</si>
  <si>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</si>
  <si>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</si>
  <si>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</si>
  <si>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</si>
  <si>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</si>
  <si>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</si>
  <si>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</si>
  <si>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</si>
  <si>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</si>
  <si>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</si>
  <si>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</si>
  <si>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</si>
  <si>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</si>
  <si>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</si>
  <si>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</si>
  <si>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</si>
  <si>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</si>
  <si>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</si>
  <si>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</si>
  <si>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</si>
  <si>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</si>
  <si>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</si>
  <si>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</si>
  <si>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</si>
  <si>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</si>
  <si>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</si>
  <si>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</si>
  <si>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</si>
  <si>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</si>
  <si>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</si>
  <si>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</si>
  <si>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</si>
  <si>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</si>
  <si>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</si>
  <si>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</si>
  <si>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</si>
  <si>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</si>
  <si>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</si>
  <si>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</si>
  <si>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</si>
  <si>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</si>
  <si>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</si>
  <si>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</si>
  <si>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</si>
  <si>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</si>
  <si>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</si>
  <si>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</si>
  <si>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</si>
  <si>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</si>
  <si>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</si>
  <si>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</si>
  <si>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</si>
  <si>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</si>
  <si>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</si>
  <si>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</si>
  <si>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</si>
  <si>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</si>
  <si>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</si>
  <si>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</si>
  <si>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</si>
  <si>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</si>
  <si>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</si>
  <si>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</si>
  <si>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</si>
  <si>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</si>
  <si>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</si>
  <si>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</si>
  <si>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</si>
  <si>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</si>
  <si>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</si>
  <si>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</si>
  <si>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</si>
  <si>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</si>
  <si>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</si>
  <si>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</si>
  <si>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</si>
  <si>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</si>
  <si>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</si>
  <si>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</si>
  <si>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</si>
  <si>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</si>
  <si>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</si>
  <si>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</si>
  <si>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</si>
  <si>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</si>
  <si>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</si>
  <si>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</si>
  <si>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</si>
  <si>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</si>
  <si>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</si>
  <si>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</si>
  <si>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</si>
  <si>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</si>
  <si>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</si>
  <si>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</si>
  <si>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</si>
  <si>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</si>
  <si>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</si>
  <si>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</si>
  <si>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</si>
  <si>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</si>
  <si>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</si>
  <si>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</si>
  <si>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</si>
  <si>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</si>
  <si>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</si>
  <si>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</si>
  <si>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</si>
  <si>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</si>
  <si>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</si>
  <si>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</si>
  <si>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</si>
  <si>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</si>
  <si>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</si>
  <si>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</si>
  <si>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</si>
  <si>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</si>
  <si>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</si>
  <si>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</si>
  <si>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</si>
  <si>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</si>
  <si>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</si>
  <si>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</si>
  <si>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</si>
  <si>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</si>
  <si>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</si>
  <si>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</si>
  <si>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</si>
  <si>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</si>
  <si>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</si>
  <si>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</si>
  <si>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</si>
  <si>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</si>
  <si>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</si>
  <si>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</si>
  <si>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</si>
  <si>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</si>
  <si>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</si>
  <si>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</si>
  <si>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</si>
  <si>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</si>
  <si>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</si>
  <si>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</si>
  <si>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</si>
  <si>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</si>
  <si>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</si>
  <si>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</si>
  <si>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</si>
  <si>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</si>
  <si>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</si>
  <si>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</si>
  <si>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</si>
  <si>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</si>
  <si>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</si>
  <si>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</si>
  <si>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</si>
  <si>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</si>
  <si>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</si>
  <si>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</si>
  <si>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</si>
  <si>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</si>
  <si>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</si>
  <si>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</si>
  <si>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</si>
  <si>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</si>
  <si>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</si>
  <si>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</si>
  <si>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</si>
  <si>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</si>
  <si>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</si>
  <si>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</si>
  <si>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</si>
  <si>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</si>
  <si>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</si>
  <si>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</si>
  <si>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</si>
  <si>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</si>
  <si>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</si>
  <si>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</si>
  <si>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</si>
  <si>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</si>
  <si>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</si>
  <si>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</si>
  <si>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</si>
  <si>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</si>
  <si>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</si>
  <si>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</si>
  <si>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</si>
  <si>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</si>
  <si>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</si>
  <si>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</si>
  <si>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</si>
  <si>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</si>
  <si>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</si>
  <si>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</si>
  <si>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</si>
  <si>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</si>
  <si>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</si>
  <si>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</si>
  <si>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</si>
  <si>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</si>
  <si>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</si>
  <si>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</si>
  <si>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</si>
  <si>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</si>
  <si>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</si>
  <si>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</si>
  <si>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</si>
  <si>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</si>
  <si>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</si>
  <si>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</si>
  <si>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</si>
  <si>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</si>
  <si>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</si>
  <si>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</si>
  <si>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</si>
  <si>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</si>
  <si>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</si>
  <si>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</si>
  <si>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</si>
  <si>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</si>
  <si>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</si>
  <si>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</si>
  <si>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</si>
  <si>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</si>
  <si>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</si>
  <si>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</si>
  <si>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</si>
  <si>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</si>
  <si>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</si>
  <si>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</si>
  <si>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</si>
  <si>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</si>
  <si>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</si>
  <si>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</si>
  <si>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</si>
  <si>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</si>
  <si>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</si>
  <si>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</si>
  <si>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</si>
  <si>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</si>
  <si>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</si>
  <si>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</si>
  <si>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</si>
  <si>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</si>
  <si>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</si>
  <si>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</si>
  <si>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</si>
  <si>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</si>
  <si>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</si>
  <si>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</si>
  <si>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</si>
  <si>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</si>
  <si>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</si>
  <si>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</si>
  <si>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</si>
  <si>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</si>
  <si>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</si>
  <si>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</si>
  <si>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</si>
  <si>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</si>
  <si>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</si>
  <si>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</si>
  <si>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</si>
  <si>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</si>
  <si>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</si>
  <si>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</si>
  <si>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</si>
  <si>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</si>
  <si>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</si>
  <si>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</si>
  <si>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</si>
  <si>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</si>
  <si>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</si>
  <si>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</si>
  <si>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</si>
  <si>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</si>
  <si>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</si>
  <si>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</si>
  <si>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</si>
  <si>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</si>
  <si>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</si>
  <si>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</si>
  <si>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</si>
  <si>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</si>
  <si>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</si>
  <si>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</si>
  <si>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</si>
  <si>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</si>
  <si>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</si>
  <si>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</si>
  <si>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</si>
  <si>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</si>
  <si>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</si>
  <si>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</si>
  <si>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</si>
  <si>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</si>
  <si>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</si>
  <si>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</si>
  <si>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</si>
  <si>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</si>
  <si>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</si>
  <si>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</si>
  <si>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</si>
  <si>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</si>
  <si>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</si>
  <si>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</si>
  <si>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</si>
  <si>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</si>
  <si>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</si>
  <si>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</si>
  <si>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</si>
  <si>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</si>
  <si>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</si>
  <si>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</si>
  <si>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</si>
  <si>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</si>
  <si>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</si>
  <si>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</si>
  <si>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</si>
  <si>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</si>
  <si>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</si>
  <si>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</si>
  <si>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</si>
  <si>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</si>
  <si>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</si>
  <si>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</si>
  <si>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</si>
  <si>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</si>
  <si>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</si>
  <si>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</si>
  <si>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</si>
  <si>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</si>
  <si>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</si>
  <si>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</si>
  <si>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</si>
  <si>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</si>
  <si>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</si>
  <si>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</si>
  <si>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</si>
  <si>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</si>
  <si>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</si>
  <si>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</si>
  <si>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</si>
  <si>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</si>
  <si>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</si>
  <si>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</si>
  <si>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</si>
  <si>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</si>
  <si>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</si>
  <si>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</si>
  <si>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</si>
  <si>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</si>
  <si>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</si>
  <si>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</si>
  <si>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</si>
  <si>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</si>
  <si>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</si>
  <si>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</si>
  <si>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</si>
  <si>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</si>
  <si>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</si>
  <si>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</si>
  <si>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</si>
  <si>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</si>
  <si>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</si>
  <si>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</si>
  <si>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</si>
  <si>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</si>
  <si>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</si>
  <si>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</si>
  <si>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</si>
  <si>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</si>
  <si>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</si>
  <si>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</si>
  <si>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</si>
  <si>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</si>
  <si>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</si>
  <si>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</si>
  <si>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</si>
  <si>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</si>
  <si>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</si>
  <si>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</si>
  <si>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</si>
  <si>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</si>
  <si>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</si>
  <si>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</si>
  <si>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</si>
  <si>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</si>
  <si>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</si>
  <si>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</si>
  <si>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</si>
  <si>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</si>
  <si>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</si>
  <si>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</si>
  <si>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</si>
  <si>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</si>
  <si>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</si>
  <si>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</si>
  <si>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</si>
  <si>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</si>
  <si>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</si>
  <si>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</si>
  <si>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</si>
  <si>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</si>
  <si>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</si>
  <si>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</si>
  <si>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</si>
  <si>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</si>
  <si>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</si>
  <si>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</si>
  <si>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</si>
  <si>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</si>
  <si>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</si>
  <si>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</si>
  <si>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</si>
  <si>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</si>
  <si>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</si>
  <si>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</si>
  <si>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</si>
  <si>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</si>
  <si>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</si>
  <si>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</si>
  <si>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</si>
  <si>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</si>
  <si>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</si>
  <si>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</si>
  <si>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</si>
  <si>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</si>
  <si>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</si>
  <si>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</si>
  <si>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</si>
  <si>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</si>
  <si>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</si>
  <si>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</si>
  <si>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</si>
  <si>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</si>
  <si>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</si>
  <si>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</si>
  <si>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</si>
  <si>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</si>
  <si>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</si>
  <si>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</si>
  <si>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</si>
  <si>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</si>
  <si>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</si>
  <si>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</si>
  <si>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</si>
  <si>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</si>
  <si>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</si>
  <si>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</si>
  <si>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</si>
  <si>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</si>
  <si>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</si>
  <si>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</si>
  <si>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</si>
  <si>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</si>
  <si>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</si>
  <si>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</si>
  <si>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</si>
  <si>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</si>
  <si>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</si>
  <si>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</si>
  <si>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</si>
  <si>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</si>
  <si>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</si>
  <si>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</si>
  <si>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</si>
  <si>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</si>
  <si>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</si>
  <si>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</si>
  <si>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</si>
  <si>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</si>
  <si>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</si>
  <si>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</si>
  <si>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</si>
  <si>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</si>
  <si>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</si>
  <si>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</si>
  <si>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</si>
  <si>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</si>
  <si>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</si>
  <si>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</si>
  <si>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</si>
  <si>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</si>
  <si>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</si>
  <si>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</si>
  <si>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</si>
  <si>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</si>
  <si>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</si>
  <si>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</si>
  <si>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</si>
  <si>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</si>
  <si>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</si>
  <si>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</si>
  <si>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</si>
  <si>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</si>
  <si>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</si>
  <si>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</si>
  <si>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</si>
  <si>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</si>
  <si>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</si>
  <si>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</si>
  <si>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</si>
  <si>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</si>
  <si>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</si>
  <si>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</si>
  <si>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</si>
  <si>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</si>
  <si>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</si>
  <si>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</si>
  <si>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</si>
  <si>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</si>
  <si>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</si>
  <si>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</si>
  <si>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</si>
  <si>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</si>
  <si>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</si>
  <si>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</si>
  <si>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</si>
  <si>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</si>
  <si>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</si>
  <si>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</si>
  <si>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</si>
  <si>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</si>
  <si>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</si>
  <si>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</si>
  <si>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</si>
  <si>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</si>
  <si>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</si>
  <si>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</si>
  <si>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</si>
  <si>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</si>
  <si>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</si>
  <si>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</si>
  <si>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</si>
  <si>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</si>
  <si>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</si>
  <si>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</si>
  <si>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</si>
  <si>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</si>
  <si>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</si>
  <si>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</si>
  <si>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</si>
  <si>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</si>
  <si>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</si>
  <si>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</si>
  <si>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</si>
  <si>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</si>
  <si>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</si>
  <si>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</si>
  <si>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</si>
  <si>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</si>
  <si>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</si>
  <si>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</si>
  <si>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</si>
  <si>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</si>
  <si>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</si>
  <si>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</si>
  <si>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</si>
  <si>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</si>
  <si>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</si>
  <si>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</si>
  <si>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</si>
  <si>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</si>
  <si>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</si>
  <si>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</si>
  <si>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</si>
  <si>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</si>
  <si>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</si>
  <si>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</si>
  <si>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</si>
  <si>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</si>
  <si>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</si>
  <si>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</si>
  <si>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</si>
  <si>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</si>
  <si>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</si>
  <si>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</si>
  <si>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</si>
  <si>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</si>
  <si>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</si>
  <si>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</si>
  <si>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</si>
  <si>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</si>
  <si>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</si>
  <si>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</si>
  <si>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</si>
  <si>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</si>
  <si>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</si>
  <si>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</si>
  <si>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</si>
  <si>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</si>
  <si>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</si>
  <si>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</si>
  <si>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</si>
  <si>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</si>
  <si>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</si>
  <si>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</si>
  <si>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</si>
  <si>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</si>
  <si>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</si>
  <si>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</si>
  <si>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</si>
  <si>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</si>
  <si>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</si>
  <si>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</si>
  <si>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</si>
  <si>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</si>
  <si>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</si>
  <si>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</si>
  <si>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</si>
  <si>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</si>
  <si>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</si>
  <si>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</si>
  <si>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</si>
  <si>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</si>
  <si>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</si>
  <si>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</si>
  <si>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</si>
  <si>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</si>
  <si>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</si>
  <si>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</si>
  <si>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</si>
  <si>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</si>
  <si>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</si>
  <si>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</si>
  <si>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</si>
  <si>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</si>
  <si>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</si>
  <si>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</si>
  <si>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</si>
  <si>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</si>
  <si>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</si>
  <si>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</si>
  <si>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</si>
  <si>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</si>
  <si>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</si>
  <si>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</si>
  <si>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</si>
  <si>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</si>
  <si>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</si>
  <si>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</si>
  <si>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</si>
  <si>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</si>
  <si>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</si>
  <si>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</si>
  <si>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</si>
  <si>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</si>
  <si>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</si>
  <si>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</si>
  <si>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</si>
  <si>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</si>
  <si>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</si>
  <si>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</si>
  <si>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</si>
  <si>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</si>
  <si>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</si>
  <si>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</si>
  <si>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</si>
  <si>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</si>
  <si>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</si>
  <si>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</si>
  <si>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</si>
  <si>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</si>
  <si>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</si>
  <si>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</si>
  <si>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</si>
  <si>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</si>
  <si>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</si>
  <si>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</si>
  <si>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</si>
  <si>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</si>
  <si>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</si>
  <si>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</si>
  <si>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</si>
  <si>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</si>
  <si>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</si>
  <si>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</si>
  <si>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</si>
  <si>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</si>
  <si>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</si>
  <si>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</si>
  <si>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</si>
  <si>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</si>
  <si>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</si>
  <si>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</si>
  <si>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</si>
  <si>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</si>
  <si>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</si>
  <si>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</si>
  <si>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</si>
  <si>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</si>
  <si>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</si>
  <si>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</si>
  <si>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</si>
  <si>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</si>
  <si>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</si>
  <si>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</si>
  <si>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</si>
  <si>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</si>
  <si>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</si>
  <si>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</si>
  <si>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</si>
  <si>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</si>
  <si>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</si>
  <si>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</si>
  <si>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</si>
  <si>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</si>
  <si>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</si>
  <si>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</si>
  <si>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</si>
  <si>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</si>
  <si>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</si>
  <si>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</si>
  <si>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</si>
  <si>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</si>
  <si>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</si>
  <si>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</si>
  <si>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</si>
  <si>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</si>
  <si>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</si>
  <si>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</si>
  <si>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</si>
  <si>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</si>
  <si>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</si>
  <si>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</si>
  <si>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</si>
  <si>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</si>
  <si>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</si>
  <si>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</si>
  <si>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</si>
  <si>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</si>
  <si>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</si>
  <si>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</si>
  <si>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</si>
  <si>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</si>
  <si>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</si>
  <si>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</si>
  <si>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</si>
  <si>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</si>
  <si>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</si>
  <si>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</si>
  <si>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</si>
  <si>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</si>
  <si>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</si>
  <si>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</si>
  <si>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</si>
  <si>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</si>
  <si>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</si>
  <si>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</si>
  <si>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</si>
  <si>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</si>
  <si>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</si>
  <si>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</si>
  <si>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</si>
  <si>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</si>
  <si>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</si>
  <si>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</si>
  <si>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</si>
  <si>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</si>
  <si>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</si>
  <si>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</si>
  <si>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</si>
  <si>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</si>
  <si>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</si>
  <si>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</si>
  <si>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</si>
  <si>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</si>
  <si>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</si>
  <si>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</si>
  <si>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</si>
  <si>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</si>
  <si>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</si>
  <si>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</si>
  <si>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</si>
  <si>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</si>
  <si>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</si>
  <si>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</si>
  <si>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</si>
  <si>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</si>
  <si>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</si>
  <si>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</si>
  <si>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</si>
  <si>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</si>
  <si>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</si>
  <si>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</si>
  <si>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</si>
  <si>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</si>
  <si>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</si>
  <si>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</si>
  <si>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</si>
  <si>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</si>
  <si>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</si>
  <si>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</si>
  <si>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</si>
  <si>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</si>
  <si>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</si>
  <si>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</si>
  <si>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</si>
  <si>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</si>
  <si>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</si>
  <si>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</si>
  <si>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</si>
  <si>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</si>
  <si>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</si>
  <si>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</si>
  <si>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</si>
  <si>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</si>
  <si>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</si>
  <si>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</si>
  <si>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</si>
  <si>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</si>
  <si>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</si>
  <si>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</si>
  <si>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</si>
  <si>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</si>
  <si>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</si>
  <si>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</si>
  <si>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</si>
  <si>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</si>
  <si>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</si>
  <si>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</si>
  <si>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</si>
  <si>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</si>
  <si>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</si>
  <si>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</si>
  <si>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</si>
  <si>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</si>
  <si>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</si>
  <si>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</si>
  <si>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</si>
  <si>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</si>
  <si>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</si>
  <si>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</si>
  <si>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</si>
  <si>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</si>
  <si>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</si>
  <si>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</si>
  <si>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</si>
  <si>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</si>
  <si>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</si>
  <si>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</si>
  <si>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</si>
  <si>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</si>
  <si>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</si>
  <si>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</si>
  <si>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</si>
  <si>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</si>
  <si>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</si>
  <si>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</si>
  <si>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</si>
  <si>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</si>
  <si>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</si>
  <si>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</si>
  <si>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</si>
  <si>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</si>
  <si>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</si>
  <si>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</si>
  <si>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</si>
  <si>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</si>
  <si>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</si>
  <si>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</si>
  <si>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</si>
  <si>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</si>
  <si>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</si>
  <si>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</si>
  <si>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</si>
  <si>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</si>
  <si>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</si>
  <si>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</si>
  <si>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</si>
  <si>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</si>
  <si>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</si>
  <si>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</si>
  <si>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</si>
  <si>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</si>
  <si>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</si>
  <si>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</si>
  <si>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</si>
  <si>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</si>
  <si>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</si>
  <si>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</si>
  <si>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</si>
  <si>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</si>
  <si>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</si>
  <si>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</si>
  <si>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</si>
  <si>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</si>
  <si>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</si>
  <si>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</si>
  <si>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</si>
  <si>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</si>
  <si>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</si>
  <si>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</si>
  <si>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</si>
  <si>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</si>
  <si>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</si>
  <si>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</si>
  <si>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</si>
  <si>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</si>
  <si>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</si>
  <si>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</si>
  <si>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</si>
  <si>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</si>
  <si>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</si>
  <si>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</si>
  <si>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</si>
  <si>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</si>
  <si>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</si>
  <si>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</si>
  <si>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</si>
  <si>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</si>
  <si>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</si>
  <si>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</si>
  <si>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</si>
  <si>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</si>
  <si>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</si>
  <si>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</si>
  <si>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</si>
  <si>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</si>
  <si>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</si>
  <si>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</si>
  <si>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</si>
  <si>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</si>
  <si>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</si>
  <si>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</si>
  <si>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</si>
  <si>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</si>
  <si>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</si>
  <si>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</si>
  <si>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</si>
  <si>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</si>
  <si>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</si>
  <si>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</si>
  <si>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</si>
  <si>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</si>
  <si>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</si>
  <si>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</si>
  <si>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</si>
  <si>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</si>
  <si>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</si>
  <si>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</si>
  <si>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</si>
  <si>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</si>
  <si>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</si>
  <si>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</si>
  <si>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</si>
  <si>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</si>
  <si>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</si>
  <si>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</si>
  <si>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</si>
  <si>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</si>
  <si>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</si>
  <si>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</si>
  <si>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</si>
  <si>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</si>
  <si>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</si>
  <si>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</si>
  <si>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</si>
  <si>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</si>
  <si>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</si>
  <si>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</si>
  <si>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</si>
  <si>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</si>
  <si>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</si>
  <si>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</si>
  <si>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</si>
  <si>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</si>
  <si>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</si>
  <si>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</si>
  <si>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</si>
  <si>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</si>
  <si>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</si>
  <si>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</si>
  <si>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</si>
  <si>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</si>
  <si>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</si>
  <si>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</si>
  <si>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</si>
  <si>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</si>
  <si>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</si>
  <si>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</si>
  <si>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</si>
  <si>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</si>
  <si>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</si>
  <si>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</si>
  <si>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</si>
  <si>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</si>
  <si>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</si>
  <si>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</si>
  <si>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</si>
  <si>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</si>
  <si>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</si>
  <si>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</si>
  <si>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</si>
  <si>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</si>
  <si>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</si>
  <si>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</si>
  <si>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</si>
  <si>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</si>
  <si>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</si>
  <si>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</si>
  <si>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</si>
  <si>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</si>
  <si>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</si>
  <si>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</si>
  <si>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</si>
  <si>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</si>
  <si>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</si>
  <si>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</si>
  <si>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</si>
  <si>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</si>
  <si>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</si>
  <si>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</si>
  <si>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</si>
  <si>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</si>
  <si>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</si>
  <si>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</si>
  <si>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</si>
  <si>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</si>
  <si>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</si>
  <si>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</si>
  <si>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</si>
  <si>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</si>
  <si>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</si>
  <si>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</si>
  <si>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</si>
  <si>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</si>
  <si>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</si>
  <si>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</si>
  <si>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</si>
  <si>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</si>
  <si>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</si>
  <si>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</si>
  <si>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</si>
  <si>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</si>
  <si>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</si>
  <si>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</si>
  <si>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</si>
  <si>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</si>
  <si>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</si>
  <si>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</si>
  <si>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</si>
  <si>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</si>
  <si>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</si>
  <si>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</si>
  <si>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</si>
  <si>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</si>
  <si>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</si>
  <si>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</si>
  <si>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</si>
  <si>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</si>
  <si>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</si>
  <si>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</si>
  <si>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</si>
  <si>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</si>
  <si>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</si>
  <si>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</si>
  <si>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</si>
  <si>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</si>
  <si>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</si>
  <si>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</si>
  <si>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</si>
  <si>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</si>
  <si>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</si>
  <si>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</si>
  <si>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</si>
  <si>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</si>
  <si>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</si>
  <si>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</si>
  <si>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</si>
  <si>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</si>
  <si>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</si>
  <si>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</si>
  <si>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</si>
  <si>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</si>
  <si>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</si>
  <si>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</si>
  <si>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</si>
  <si>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</si>
  <si>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</si>
  <si>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</si>
  <si>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</si>
  <si>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</si>
  <si>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</si>
  <si>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</si>
  <si>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</si>
  <si>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</si>
  <si>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</si>
  <si>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</si>
  <si>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</si>
  <si>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</si>
  <si>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</si>
  <si>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</si>
  <si>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</si>
  <si>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</si>
  <si>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</si>
  <si>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</si>
  <si>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</si>
  <si>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</si>
  <si>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</si>
  <si>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</si>
  <si>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</si>
  <si>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</si>
  <si>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</si>
  <si>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</si>
  <si>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</si>
  <si>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</si>
  <si>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</si>
  <si>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</si>
  <si>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</si>
  <si>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</si>
  <si>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</si>
  <si>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</si>
  <si>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</si>
  <si>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</si>
  <si>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</si>
  <si>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</si>
  <si>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</si>
  <si>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</si>
  <si>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</si>
  <si>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</si>
  <si>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</si>
  <si>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</si>
  <si>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</si>
  <si>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</si>
  <si>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</si>
  <si>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</si>
  <si>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</si>
  <si>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</si>
  <si>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</si>
  <si>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</si>
  <si>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</si>
  <si>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</si>
  <si>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</si>
  <si>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</si>
  <si>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</si>
  <si>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</si>
  <si>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</si>
  <si>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</si>
  <si>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</si>
  <si>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</si>
  <si>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</si>
  <si>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</si>
  <si>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</si>
  <si>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</si>
  <si>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</si>
  <si>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</si>
  <si>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</si>
  <si>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</si>
  <si>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</si>
  <si>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</si>
  <si>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</si>
  <si>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</si>
  <si>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</si>
  <si>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</si>
  <si>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</si>
  <si>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</si>
  <si>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</si>
  <si>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</si>
  <si>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</si>
  <si>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</si>
  <si>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</si>
  <si>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</si>
  <si>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</si>
  <si>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</si>
  <si>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</si>
  <si>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</si>
  <si>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</si>
  <si>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</si>
  <si>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</si>
  <si>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</si>
  <si>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</si>
  <si>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</si>
  <si>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</si>
  <si>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</si>
  <si>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</si>
  <si>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</si>
  <si>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</si>
  <si>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</si>
  <si>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</si>
  <si>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</si>
  <si>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</si>
  <si>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</si>
  <si>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</si>
  <si>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</si>
  <si>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</si>
  <si>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</si>
  <si>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</si>
  <si>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</si>
  <si>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</si>
  <si>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</si>
  <si>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</si>
  <si>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</si>
  <si>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</si>
  <si>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</si>
  <si>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</si>
  <si>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</si>
  <si>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</si>
  <si>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</si>
  <si>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</si>
  <si>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</si>
  <si>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</si>
  <si>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</si>
  <si>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</si>
  <si>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</si>
  <si>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</si>
  <si>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</si>
  <si>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</si>
  <si>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</si>
  <si>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</si>
  <si>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</si>
  <si>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</si>
  <si>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</si>
  <si>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</si>
  <si>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</si>
  <si>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</si>
  <si>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</si>
  <si>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</si>
  <si>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</si>
  <si>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</si>
  <si>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</si>
  <si>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</si>
  <si>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</si>
  <si>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</si>
  <si>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</si>
  <si>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</si>
  <si>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</si>
  <si>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</si>
  <si>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</si>
  <si>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</si>
  <si>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</si>
  <si>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</si>
  <si>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</si>
  <si>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</si>
  <si>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</si>
  <si>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</si>
  <si>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</si>
  <si>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</si>
  <si>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</si>
  <si>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</si>
  <si>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</si>
  <si>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</si>
  <si>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</si>
  <si>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</si>
  <si>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</si>
  <si>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</si>
  <si>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</si>
  <si>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</si>
  <si>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</si>
  <si>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</si>
  <si>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</si>
  <si>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</si>
  <si>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</si>
  <si>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</si>
  <si>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</si>
  <si>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</si>
  <si>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</si>
  <si>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</si>
  <si>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</si>
  <si>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</si>
  <si>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</si>
  <si>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</si>
  <si>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</si>
  <si>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</si>
  <si>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</si>
  <si>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</si>
  <si>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</si>
  <si>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</si>
  <si>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</si>
  <si>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</si>
  <si>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</si>
  <si>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</si>
  <si>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</si>
  <si>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</si>
  <si>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</si>
  <si>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</si>
  <si>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</si>
  <si>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</si>
  <si>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</si>
  <si>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</si>
  <si>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</si>
  <si>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</si>
  <si>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</si>
  <si>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</si>
  <si>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</si>
  <si>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</si>
  <si>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</si>
  <si>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</si>
  <si>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</si>
  <si>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</si>
  <si>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</si>
  <si>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</si>
  <si>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</si>
  <si>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</si>
  <si>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</si>
  <si>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</si>
  <si>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</si>
  <si>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</si>
  <si>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</si>
  <si>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</si>
  <si>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</si>
  <si>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</si>
  <si>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</si>
  <si>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</si>
  <si>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</si>
  <si>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</si>
  <si>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</si>
  <si>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</si>
  <si>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</si>
  <si>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</si>
  <si>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</si>
  <si>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</si>
  <si>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</si>
  <si>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</si>
  <si>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</si>
  <si>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</si>
  <si>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</si>
  <si>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</si>
  <si>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</si>
  <si>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</si>
  <si>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</si>
  <si>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</si>
  <si>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</si>
  <si>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</si>
  <si>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</si>
  <si>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</si>
  <si>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</si>
  <si>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</si>
  <si>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</si>
  <si>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</si>
  <si>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</si>
  <si>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</si>
  <si>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</si>
  <si>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</si>
  <si>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</si>
  <si>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</si>
  <si>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</si>
  <si>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</si>
  <si>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</si>
  <si>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</si>
  <si>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</si>
  <si>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</si>
  <si>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</si>
  <si>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</si>
  <si>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</si>
  <si>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</si>
  <si>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</si>
  <si>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</si>
  <si>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</si>
  <si>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</si>
  <si>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</si>
  <si>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</si>
  <si>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</si>
  <si>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</si>
  <si>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</si>
  <si>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</si>
  <si>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</si>
  <si>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</si>
  <si>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</si>
  <si>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</si>
  <si>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</si>
  <si>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</si>
  <si>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</si>
  <si>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</si>
  <si>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</si>
  <si>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</si>
  <si>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</si>
  <si>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</si>
  <si>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</si>
  <si>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</si>
  <si>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</si>
  <si>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</si>
  <si>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</si>
  <si>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</si>
  <si>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</si>
  <si>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</si>
  <si>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</si>
  <si>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</si>
  <si>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</si>
  <si>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</si>
  <si>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</si>
  <si>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</si>
  <si>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</si>
  <si>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</si>
  <si>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</si>
  <si>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</si>
  <si>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</si>
  <si>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</si>
  <si>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</si>
  <si>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</si>
  <si>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</si>
  <si>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</si>
  <si>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</si>
  <si>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</si>
  <si>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</si>
  <si>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</si>
  <si>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</si>
  <si>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</si>
  <si>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</si>
  <si>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</si>
  <si>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</si>
  <si>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</si>
  <si>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</si>
  <si>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</si>
  <si>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</si>
  <si>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</si>
  <si>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</si>
  <si>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</si>
  <si>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</si>
  <si>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</si>
  <si>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</si>
  <si>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</si>
  <si>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</si>
  <si>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</si>
  <si>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</si>
  <si>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</si>
  <si>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</si>
  <si>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</si>
  <si>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</si>
  <si>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</si>
  <si>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</si>
  <si>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</si>
  <si>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</si>
  <si>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</si>
  <si>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</si>
  <si>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</si>
  <si>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</si>
  <si>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</si>
  <si>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</si>
  <si>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</si>
  <si>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</si>
  <si>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</si>
  <si>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</si>
  <si>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</si>
  <si>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</si>
  <si>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</si>
  <si>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</si>
  <si>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</si>
  <si>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</si>
  <si>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</si>
  <si>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</si>
  <si>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</si>
  <si>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</si>
  <si>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</si>
  <si>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</si>
  <si>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</si>
  <si>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</si>
  <si>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</si>
  <si>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</si>
  <si>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</si>
  <si>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</si>
  <si>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</si>
  <si>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</si>
  <si>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</si>
  <si>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</si>
  <si>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</si>
  <si>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</si>
  <si>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</si>
  <si>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</si>
  <si>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</si>
  <si>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</si>
  <si>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</si>
  <si>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</si>
  <si>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</si>
  <si>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</si>
  <si>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</si>
  <si>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</si>
  <si>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</si>
  <si>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</si>
  <si>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</si>
  <si>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</si>
  <si>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</si>
  <si>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</si>
  <si>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</si>
  <si>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</si>
  <si>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</si>
  <si>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</si>
  <si>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</si>
  <si>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</si>
  <si>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</si>
  <si>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</si>
  <si>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</si>
  <si>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</si>
  <si>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</si>
  <si>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</si>
  <si>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</si>
  <si>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</si>
  <si>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</si>
  <si>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</si>
  <si>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</si>
  <si>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</si>
  <si>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</si>
  <si>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</si>
  <si>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</si>
  <si>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</si>
  <si>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</si>
  <si>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</si>
  <si>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</si>
  <si>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</si>
  <si>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</si>
  <si>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</si>
  <si>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</si>
  <si>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</si>
  <si>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</si>
  <si>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</si>
  <si>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</si>
  <si>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</si>
  <si>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</si>
  <si>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</si>
  <si>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</si>
  <si>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</si>
  <si>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</si>
  <si>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</si>
  <si>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</si>
  <si>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</si>
  <si>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</si>
  <si>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</si>
  <si>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</si>
  <si>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</si>
  <si>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</si>
  <si>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</si>
  <si>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</si>
  <si>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</si>
  <si>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</si>
  <si>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</si>
  <si>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</si>
  <si>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</si>
  <si>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</si>
  <si>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</si>
  <si>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</si>
  <si>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</si>
  <si>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</si>
  <si>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</si>
  <si>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</si>
  <si>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</si>
  <si>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</si>
  <si>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</si>
  <si>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</si>
  <si>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</si>
  <si>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</si>
  <si>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</si>
  <si>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</si>
  <si>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</si>
  <si>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</si>
  <si>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</si>
  <si>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</si>
  <si>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</si>
  <si>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</si>
  <si>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</si>
  <si>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</si>
  <si>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</si>
  <si>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</si>
  <si>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</si>
  <si>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</si>
  <si>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</si>
  <si>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</si>
  <si>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</si>
  <si>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</si>
  <si>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</si>
  <si>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</si>
  <si>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</si>
  <si>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</si>
  <si>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</si>
  <si>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</si>
  <si>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</si>
  <si>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</si>
  <si>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</si>
  <si>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</si>
  <si>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</si>
  <si>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</si>
  <si>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</si>
  <si>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</si>
  <si>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</si>
  <si>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</si>
  <si>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</si>
  <si>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</si>
  <si>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</si>
  <si>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</si>
  <si>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</si>
  <si>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</si>
  <si>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</si>
  <si>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</si>
  <si>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</si>
  <si>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</si>
  <si>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</si>
  <si>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</si>
  <si>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</si>
  <si>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</si>
  <si>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</si>
  <si>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</si>
  <si>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</si>
  <si>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</si>
  <si>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</si>
  <si>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</si>
  <si>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</si>
  <si>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</si>
  <si>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</si>
  <si>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</si>
  <si>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</si>
  <si>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</si>
  <si>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</si>
  <si>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</si>
  <si>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</si>
  <si>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</si>
  <si>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</si>
  <si>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</si>
  <si>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</si>
  <si>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</si>
  <si>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</si>
  <si>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</si>
  <si>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</si>
  <si>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</si>
  <si>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</si>
  <si>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</si>
  <si>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</si>
  <si>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</si>
  <si>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</si>
  <si>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</si>
  <si>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</si>
  <si>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</si>
  <si>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</si>
  <si>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</si>
  <si>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</si>
  <si>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</si>
  <si>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</si>
  <si>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</si>
  <si>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</si>
  <si>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</si>
  <si>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</si>
  <si>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</si>
  <si>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</si>
  <si>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</si>
  <si>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</si>
  <si>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</si>
  <si>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</si>
  <si>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</si>
  <si>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</si>
  <si>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</si>
  <si>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</si>
  <si>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</si>
  <si>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</si>
  <si>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</si>
  <si>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</si>
  <si>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</si>
  <si>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</si>
  <si>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</si>
  <si>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</si>
  <si>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</si>
  <si>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</si>
  <si>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</si>
  <si>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</si>
  <si>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</si>
  <si>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</si>
  <si>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</si>
  <si>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</si>
  <si>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</si>
  <si>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</si>
  <si>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</si>
  <si>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</si>
  <si>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</si>
  <si>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</si>
  <si>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</si>
  <si>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</si>
  <si>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</si>
  <si>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</si>
  <si>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</si>
  <si>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</si>
  <si>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</si>
  <si>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</si>
  <si>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</si>
  <si>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</si>
  <si>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</si>
  <si>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</si>
  <si>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</si>
  <si>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</si>
  <si>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</si>
  <si>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</si>
  <si>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</si>
  <si>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</si>
  <si>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</si>
  <si>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</si>
  <si>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</si>
  <si>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</si>
  <si>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</si>
  <si>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</si>
  <si>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</si>
  <si>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</si>
  <si>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</si>
  <si>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</si>
  <si>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</si>
  <si>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</si>
  <si>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</si>
  <si>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</si>
  <si>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</si>
  <si>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</si>
  <si>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</si>
  <si>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</si>
  <si>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</si>
  <si>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</si>
  <si>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</si>
  <si>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</si>
  <si>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</si>
  <si>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</si>
  <si>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</si>
  <si>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</si>
  <si>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</si>
  <si>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</si>
  <si>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</si>
  <si>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</si>
  <si>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</si>
  <si>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</si>
  <si>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</si>
  <si>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</si>
  <si>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</si>
  <si>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</si>
  <si>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</si>
  <si>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</si>
  <si>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</si>
  <si>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</si>
  <si>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</si>
  <si>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</si>
  <si>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</si>
  <si>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</si>
  <si>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</si>
  <si>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</si>
  <si>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</si>
  <si>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</si>
  <si>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</si>
  <si>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</si>
  <si>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</si>
  <si>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</si>
  <si>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</si>
  <si>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</si>
  <si>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</si>
  <si>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</si>
  <si>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</si>
  <si>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</si>
  <si>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</si>
  <si>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</si>
  <si>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</si>
  <si>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</si>
  <si>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</si>
  <si>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</si>
  <si>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</si>
  <si>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</si>
  <si>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</si>
  <si>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</si>
  <si>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</si>
  <si>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</si>
  <si>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</si>
  <si>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</si>
  <si>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</si>
  <si>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</si>
  <si>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</si>
  <si>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</si>
  <si>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</si>
  <si>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</si>
  <si>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</si>
  <si>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</si>
  <si>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</si>
  <si>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</si>
  <si>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</si>
  <si>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</si>
  <si>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</si>
  <si>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</si>
  <si>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</si>
  <si>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</si>
  <si>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</si>
  <si>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</si>
  <si>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</si>
  <si>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</si>
  <si>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</si>
  <si>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</si>
  <si>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</si>
  <si>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</si>
  <si>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</si>
  <si>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</si>
  <si>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</si>
  <si>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</si>
  <si>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</si>
  <si>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</si>
  <si>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</si>
  <si>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</si>
  <si>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</si>
  <si>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</si>
  <si>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</si>
  <si>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</si>
  <si>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</si>
  <si>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</si>
  <si>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</si>
  <si>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</si>
  <si>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</si>
  <si>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</si>
  <si>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</si>
  <si>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</si>
  <si>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</si>
  <si>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</si>
  <si>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</si>
  <si>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</si>
  <si>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</si>
  <si>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</si>
  <si>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</si>
  <si>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</si>
  <si>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</si>
  <si>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</si>
  <si>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</si>
  <si>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</si>
  <si>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</si>
  <si>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</si>
  <si>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</si>
  <si>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</si>
  <si>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</si>
  <si>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</si>
  <si>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</si>
  <si>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</si>
  <si>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</si>
  <si>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</si>
  <si>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</si>
  <si>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</si>
  <si>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</si>
  <si>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</si>
  <si>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</si>
  <si>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</si>
  <si>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</si>
  <si>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</si>
  <si>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</si>
  <si>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</si>
  <si>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</si>
  <si>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</si>
  <si>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</si>
  <si>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</si>
  <si>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</si>
  <si>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</si>
  <si>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</si>
  <si>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</si>
  <si>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</si>
  <si>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</si>
  <si>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</si>
  <si>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</si>
  <si>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</si>
  <si>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</si>
  <si>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</si>
  <si>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</si>
  <si>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</si>
  <si>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</si>
  <si>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</si>
  <si>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</si>
  <si>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</si>
  <si>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</si>
  <si>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</si>
  <si>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</si>
  <si>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</si>
  <si>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</si>
  <si>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</si>
  <si>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</si>
  <si>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</si>
  <si>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</si>
  <si>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</si>
  <si>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</si>
  <si>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</si>
  <si>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</si>
  <si>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</si>
  <si>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</si>
  <si>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</si>
  <si>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</si>
  <si>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</si>
  <si>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</si>
  <si>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</si>
  <si>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</si>
  <si>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</si>
  <si>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</si>
  <si>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</si>
  <si>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</si>
  <si>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</si>
  <si>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</si>
  <si>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</si>
  <si>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</si>
  <si>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</si>
  <si>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</si>
  <si>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</si>
  <si>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</si>
  <si>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</si>
  <si>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</si>
  <si>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</si>
  <si>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</si>
  <si>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</si>
  <si>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</si>
  <si>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</si>
  <si>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</si>
  <si>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</si>
  <si>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</si>
  <si>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</si>
  <si>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</si>
  <si>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</si>
  <si>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</si>
  <si>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</si>
  <si>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</si>
  <si>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</si>
  <si>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</si>
  <si>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</si>
  <si>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</si>
  <si>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</si>
  <si>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</si>
  <si>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</si>
  <si>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</si>
  <si>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</si>
  <si>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</si>
  <si>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</si>
  <si>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</si>
  <si>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</si>
  <si>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</si>
  <si>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</si>
  <si>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</si>
  <si>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</si>
  <si>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</si>
  <si>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</si>
  <si>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</si>
  <si>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</si>
  <si>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</si>
  <si>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</si>
  <si>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</si>
  <si>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</si>
  <si>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</si>
  <si>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</si>
  <si>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</si>
  <si>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</si>
  <si>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</si>
  <si>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</si>
  <si>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</si>
  <si>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</si>
  <si>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</si>
  <si>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</si>
  <si>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</si>
  <si>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</si>
  <si>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</si>
  <si>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</si>
  <si>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</si>
  <si>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</si>
  <si>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</si>
  <si>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</si>
  <si>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</si>
  <si>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</si>
  <si>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</si>
  <si>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</si>
  <si>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</si>
  <si>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</si>
  <si>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</si>
  <si>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</si>
  <si>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</si>
  <si>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</si>
  <si>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</si>
  <si>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</si>
  <si>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</si>
  <si>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</si>
  <si>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</si>
  <si>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</si>
  <si>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</si>
  <si>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</si>
  <si>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</si>
  <si>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</si>
  <si>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</si>
  <si>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</si>
  <si>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</si>
  <si>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</si>
  <si>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</si>
  <si>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</si>
  <si>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</si>
  <si>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</si>
  <si>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</si>
  <si>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</si>
  <si>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</si>
  <si>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</si>
  <si>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</si>
  <si>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</si>
  <si>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</si>
  <si>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</si>
  <si>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</si>
  <si>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</si>
  <si>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</si>
  <si>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</si>
  <si>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</si>
  <si>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</si>
  <si>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</si>
  <si>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</si>
  <si>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</si>
  <si>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</si>
  <si>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</si>
  <si>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</si>
  <si>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</si>
  <si>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</si>
  <si>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</si>
  <si>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</si>
  <si>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</si>
  <si>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</si>
  <si>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</si>
  <si>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</si>
  <si>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</si>
  <si>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</si>
  <si>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</si>
  <si>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</si>
  <si>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</si>
  <si>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</si>
  <si>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</si>
  <si>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</si>
  <si>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</si>
  <si>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</si>
  <si>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</si>
  <si>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</si>
  <si>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</si>
  <si>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</si>
  <si>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</si>
  <si>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</si>
  <si>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</si>
  <si>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</si>
  <si>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</si>
  <si>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</si>
  <si>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</si>
  <si>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</si>
  <si>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</si>
  <si>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</si>
  <si>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</si>
  <si>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</si>
  <si>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</si>
  <si>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</si>
  <si>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</si>
  <si>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</si>
  <si>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</si>
  <si>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</si>
  <si>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</si>
  <si>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</si>
  <si>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</si>
  <si>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</si>
  <si>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</si>
  <si>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</si>
  <si>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</si>
  <si>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</si>
  <si>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</si>
  <si>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</si>
  <si>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</si>
  <si>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</si>
  <si>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</si>
  <si>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</si>
  <si>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</si>
  <si>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</si>
  <si>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</si>
  <si>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</si>
  <si>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</si>
  <si>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</si>
  <si>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</si>
  <si>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</si>
  <si>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</si>
  <si>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</si>
  <si>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</si>
  <si>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</si>
  <si>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</si>
  <si>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</si>
  <si>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</si>
  <si>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</si>
  <si>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</si>
  <si>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</si>
  <si>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</si>
  <si>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</si>
  <si>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</si>
  <si>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</si>
  <si>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</si>
  <si>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</si>
  <si>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</si>
  <si>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</si>
  <si>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</si>
  <si>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</si>
  <si>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</si>
  <si>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</si>
  <si>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</si>
  <si>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</si>
  <si>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</si>
  <si>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</si>
  <si>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</si>
  <si>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</si>
  <si>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</si>
  <si>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</si>
  <si>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</si>
  <si>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</si>
  <si>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</si>
  <si>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</si>
  <si>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</si>
  <si>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</si>
  <si>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</si>
  <si>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</si>
  <si>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</si>
  <si>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</si>
  <si>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</si>
  <si>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</si>
  <si>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</si>
  <si>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</si>
  <si>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</si>
  <si>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</si>
  <si>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</si>
  <si>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</si>
  <si>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</si>
  <si>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</si>
  <si>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</si>
  <si>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</si>
  <si>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</si>
  <si>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</si>
  <si>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</si>
  <si>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</si>
  <si>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</si>
  <si>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</si>
  <si>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</si>
  <si>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</si>
  <si>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</si>
  <si>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</si>
  <si>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</si>
  <si>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</si>
  <si>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</si>
  <si>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</si>
  <si>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</si>
  <si>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</si>
  <si>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</si>
  <si>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</si>
  <si>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</si>
  <si>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</si>
  <si>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</si>
  <si>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</si>
  <si>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</si>
  <si>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</si>
  <si>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</si>
  <si>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</si>
  <si>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</si>
  <si>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</si>
  <si>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</si>
  <si>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</si>
  <si>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</si>
  <si>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</si>
  <si>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</si>
  <si>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</si>
  <si>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</si>
  <si>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</si>
  <si>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</si>
  <si>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</si>
  <si>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</si>
  <si>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</si>
  <si>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</si>
  <si>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</si>
  <si>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</si>
  <si>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</si>
  <si>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</si>
  <si>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</si>
  <si>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</si>
  <si>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</si>
  <si>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</si>
  <si>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</si>
  <si>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</si>
  <si>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</si>
  <si>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</si>
  <si>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</si>
  <si>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</si>
  <si>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</si>
  <si>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</si>
  <si>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</si>
  <si>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</si>
  <si>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</si>
  <si>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</si>
  <si>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</si>
  <si>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</si>
  <si>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</si>
  <si>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</si>
  <si>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</si>
  <si>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</si>
  <si>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</si>
  <si>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</si>
  <si>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</si>
  <si>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</si>
  <si>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</si>
  <si>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</si>
  <si>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</si>
  <si>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</si>
  <si>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</si>
  <si>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</si>
  <si>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</si>
  <si>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</si>
  <si>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</si>
  <si>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</si>
  <si>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</si>
  <si>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</si>
  <si>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</si>
  <si>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</si>
  <si>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</si>
  <si>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</si>
  <si>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</si>
  <si>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</si>
  <si>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</si>
  <si>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</si>
  <si>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</si>
  <si>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</si>
  <si>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</si>
  <si>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</si>
  <si>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</si>
  <si>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</si>
  <si>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</si>
  <si>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</si>
  <si>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</si>
  <si>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</si>
  <si>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</si>
  <si>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</si>
  <si>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</si>
  <si>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</si>
  <si>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</si>
  <si>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</si>
  <si>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</si>
  <si>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</si>
  <si>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</si>
  <si>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</si>
  <si>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</si>
  <si>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</si>
  <si>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</si>
  <si>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</si>
  <si>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</si>
  <si>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</si>
  <si>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</si>
  <si>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</si>
  <si>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</si>
  <si>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</si>
  <si>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</si>
  <si>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</si>
  <si>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</si>
  <si>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</si>
  <si>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</si>
  <si>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</si>
  <si>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</si>
  <si>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</si>
  <si>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</si>
  <si>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</si>
  <si>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</si>
  <si>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</si>
  <si>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</si>
  <si>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</si>
  <si>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</si>
  <si>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</si>
  <si>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</si>
  <si>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</si>
  <si>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</si>
  <si>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</si>
  <si>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</si>
  <si>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</si>
  <si>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</si>
  <si>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</si>
  <si>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</si>
  <si>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</si>
  <si>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</si>
  <si>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</si>
  <si>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</si>
  <si>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</si>
  <si>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</si>
  <si>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</si>
  <si>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</si>
  <si>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</si>
  <si>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</si>
  <si>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</si>
  <si>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</si>
  <si>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</si>
  <si>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</si>
  <si>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</si>
  <si>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</si>
  <si>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</si>
  <si>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</si>
  <si>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</si>
  <si>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</si>
  <si>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</si>
  <si>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</si>
  <si>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</si>
  <si>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</si>
  <si>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</si>
  <si>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</si>
  <si>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</si>
  <si>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</si>
  <si>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</si>
  <si>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</si>
  <si>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</si>
  <si>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</si>
  <si>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</si>
  <si>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</si>
  <si>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</si>
  <si>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</si>
  <si>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</si>
  <si>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</si>
  <si>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</si>
  <si>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</si>
  <si>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</si>
  <si>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</si>
  <si>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</si>
  <si>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</si>
  <si>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</si>
  <si>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</si>
  <si>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</si>
  <si>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</si>
  <si>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</si>
  <si>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</si>
  <si>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</si>
  <si>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</si>
  <si>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</si>
  <si>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</si>
  <si>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</si>
  <si>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</si>
  <si>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</si>
  <si>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</si>
  <si>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</si>
  <si>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</si>
  <si>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</si>
  <si>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</si>
  <si>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</si>
  <si>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</si>
  <si>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</si>
  <si>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</si>
  <si>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</si>
  <si>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</si>
  <si>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</si>
  <si>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</si>
  <si>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</si>
  <si>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</si>
  <si>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</si>
  <si>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</si>
  <si>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</si>
  <si>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</si>
  <si>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</si>
  <si>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</si>
  <si>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</si>
  <si>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</si>
  <si>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</si>
  <si>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</si>
  <si>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</si>
  <si>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</si>
  <si>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</si>
  <si>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</si>
  <si>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</si>
  <si>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</si>
  <si>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</si>
  <si>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</si>
  <si>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</si>
  <si>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</si>
  <si>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</si>
  <si>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</si>
  <si>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</si>
  <si>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</si>
  <si>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</si>
  <si>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</si>
  <si>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</si>
  <si>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</si>
  <si>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</si>
  <si>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</si>
  <si>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</si>
  <si>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</si>
  <si>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</si>
  <si>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</si>
  <si>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</si>
  <si>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</si>
  <si>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</si>
  <si>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</si>
  <si>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</si>
  <si>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</si>
  <si>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</si>
  <si>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</si>
  <si>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</si>
  <si>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</si>
  <si>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</si>
  <si>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</si>
  <si>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</si>
  <si>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</si>
  <si>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</si>
  <si>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</si>
  <si>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</si>
  <si>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</si>
  <si>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</si>
  <si>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</si>
  <si>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</si>
  <si>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</si>
  <si>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</si>
  <si>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</si>
  <si>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</si>
  <si>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</si>
  <si>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</si>
  <si>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</si>
  <si>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</si>
  <si>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</si>
  <si>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</si>
  <si>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</si>
  <si>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</si>
  <si>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</si>
  <si>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</si>
  <si>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</si>
  <si>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</si>
  <si>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</si>
  <si>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</si>
  <si>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</si>
  <si>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</si>
  <si>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</si>
  <si>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</si>
  <si>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</si>
  <si>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</si>
  <si>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</si>
  <si>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</si>
  <si>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</si>
  <si>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</si>
  <si>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</si>
  <si>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</si>
  <si>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</si>
  <si>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</si>
  <si>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</si>
  <si>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</si>
  <si>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</si>
  <si>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</si>
  <si>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</si>
  <si>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</si>
  <si>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</si>
  <si>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</si>
  <si>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</si>
  <si>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</si>
  <si>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</si>
  <si>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</si>
  <si>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</si>
  <si>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</si>
  <si>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</si>
  <si>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</si>
  <si>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</si>
  <si>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</si>
  <si>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</si>
  <si>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</si>
  <si>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</si>
  <si>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</si>
  <si>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</si>
  <si>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</si>
  <si>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</si>
  <si>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</si>
  <si>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</si>
  <si>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</si>
  <si>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</si>
  <si>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</si>
  <si>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</si>
  <si>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</si>
  <si>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</si>
  <si>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</si>
  <si>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</si>
  <si>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</si>
  <si>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</si>
  <si>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</si>
  <si>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</si>
  <si>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</si>
  <si>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</si>
  <si>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</si>
  <si>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</si>
  <si>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</si>
  <si>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</si>
  <si>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</si>
  <si>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</si>
  <si>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</si>
  <si>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</si>
  <si>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</si>
  <si>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</si>
  <si>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</si>
  <si>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</si>
  <si>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</si>
  <si>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</si>
  <si>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</si>
  <si>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</si>
  <si>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</si>
  <si>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</si>
  <si>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</si>
  <si>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</si>
  <si>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</si>
  <si>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</si>
  <si>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</si>
  <si>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</si>
  <si>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</si>
  <si>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</si>
  <si>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</si>
  <si>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</si>
  <si>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</si>
  <si>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</si>
  <si>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</si>
  <si>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</si>
  <si>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</si>
  <si>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</si>
  <si>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</si>
  <si>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</si>
  <si>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</si>
  <si>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</si>
  <si>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</si>
  <si>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</si>
  <si>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</si>
  <si>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</si>
  <si>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</si>
  <si>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</si>
  <si>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</si>
  <si>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</si>
  <si>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</si>
  <si>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</si>
  <si>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</si>
  <si>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</si>
  <si>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</si>
  <si>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</si>
  <si>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</si>
  <si>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</si>
  <si>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</si>
  <si>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</si>
  <si>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</si>
  <si>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</si>
  <si>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</si>
  <si>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</si>
  <si>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</si>
  <si>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</si>
  <si>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</si>
  <si>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</si>
  <si>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</si>
  <si>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</si>
  <si>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</si>
  <si>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</si>
  <si>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</si>
  <si>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</si>
  <si>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</si>
  <si>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</si>
  <si>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</si>
  <si>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</si>
  <si>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</si>
  <si>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</si>
  <si>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</si>
  <si>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</si>
  <si>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</si>
  <si>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</si>
  <si>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</si>
  <si>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</si>
  <si>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</si>
  <si>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</si>
  <si>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</si>
  <si>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</si>
  <si>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</si>
  <si>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</si>
  <si>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</si>
  <si>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</si>
  <si>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</si>
  <si>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</si>
  <si>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</si>
  <si>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</si>
  <si>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</si>
  <si>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</si>
  <si>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</si>
  <si>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</si>
  <si>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</si>
  <si>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</si>
  <si>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</si>
  <si>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</si>
  <si>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</si>
  <si>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</si>
  <si>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</si>
  <si>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</si>
  <si>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</si>
  <si>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</si>
  <si>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</si>
  <si>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</si>
  <si>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</si>
  <si>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</si>
  <si>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</si>
  <si>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</si>
  <si>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</si>
  <si>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</si>
  <si>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</si>
  <si>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</si>
  <si>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</si>
  <si>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</si>
  <si>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</si>
  <si>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</si>
  <si>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</si>
  <si>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</si>
  <si>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</si>
  <si>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</si>
  <si>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</si>
  <si>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</si>
  <si>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</si>
  <si>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</si>
  <si>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</si>
  <si>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</si>
  <si>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</si>
  <si>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</si>
  <si>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</si>
  <si>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</si>
  <si>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</si>
  <si>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</si>
  <si>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</si>
  <si>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</si>
  <si>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</si>
  <si>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</si>
  <si>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</si>
  <si>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</si>
  <si>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</si>
  <si>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</si>
  <si>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</si>
  <si>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</si>
  <si>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</si>
  <si>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</si>
  <si>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</si>
  <si>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</si>
  <si>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</si>
  <si>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</si>
  <si>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</si>
  <si>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</si>
  <si>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</si>
  <si>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</si>
  <si>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</si>
  <si>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</si>
  <si>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</si>
  <si>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</si>
  <si>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</si>
  <si>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</si>
  <si>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</si>
  <si>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</si>
  <si>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</si>
  <si>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</si>
  <si>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</si>
  <si>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</si>
  <si>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</si>
  <si>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</si>
  <si>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</si>
  <si>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</si>
  <si>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</si>
  <si>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</si>
  <si>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</si>
  <si>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</si>
  <si>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</si>
  <si>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</si>
  <si>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</si>
  <si>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</si>
  <si>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</si>
  <si>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</si>
  <si>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</si>
  <si>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</si>
  <si>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</si>
  <si>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</si>
  <si>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</si>
  <si>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</si>
  <si>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</si>
  <si>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</si>
  <si>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</si>
  <si>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</si>
  <si>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</si>
  <si>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</si>
  <si>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</si>
  <si>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</si>
  <si>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</si>
  <si>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</si>
  <si>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</si>
  <si>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</si>
  <si>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</si>
  <si>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</si>
  <si>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</si>
  <si>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</si>
  <si>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</si>
  <si>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</si>
  <si>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</si>
  <si>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</si>
  <si>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</si>
  <si>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</si>
  <si>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</si>
  <si>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</si>
  <si>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</si>
  <si>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</si>
  <si>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</si>
  <si>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</si>
  <si>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</si>
  <si>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</si>
  <si>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</si>
  <si>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</si>
  <si>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</si>
  <si>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</si>
  <si>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</si>
  <si>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</si>
  <si>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</si>
  <si>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</si>
  <si>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</si>
  <si>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</si>
  <si>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</si>
  <si>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</si>
  <si>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</si>
  <si>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</si>
  <si>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</si>
  <si>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</si>
  <si>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</si>
  <si>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</si>
  <si>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</si>
  <si>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</si>
  <si>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</si>
  <si>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</si>
  <si>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</si>
  <si>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</si>
  <si>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</si>
  <si>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</si>
  <si>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</si>
  <si>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</si>
  <si>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</si>
  <si>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</si>
  <si>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</si>
  <si>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</si>
  <si>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</si>
  <si>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</si>
  <si>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</si>
  <si>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</si>
  <si>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</si>
  <si>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</si>
  <si>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</si>
  <si>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</si>
  <si>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</si>
  <si>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</si>
  <si>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</si>
  <si>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</si>
  <si>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</si>
  <si>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</si>
  <si>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</si>
  <si>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</si>
  <si>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</si>
  <si>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</si>
  <si>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</si>
  <si>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</si>
  <si>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</si>
  <si>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</si>
  <si>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</si>
  <si>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</si>
  <si>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</si>
  <si>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</si>
  <si>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</si>
  <si>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</si>
  <si>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</si>
  <si>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</si>
  <si>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</si>
  <si>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</si>
  <si>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</si>
  <si>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</si>
  <si>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</si>
  <si>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</si>
  <si>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</si>
  <si>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</si>
  <si>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</si>
  <si>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</si>
  <si>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</si>
  <si>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</si>
  <si>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</si>
  <si>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</si>
  <si>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</si>
  <si>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</si>
  <si>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</si>
  <si>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</si>
  <si>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</si>
  <si>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</si>
  <si>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</si>
  <si>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</si>
  <si>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</si>
  <si>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</si>
  <si>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</si>
  <si>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</si>
  <si>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</si>
  <si>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</si>
  <si>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</si>
  <si>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</si>
  <si>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</si>
  <si>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</si>
  <si>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</si>
  <si>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</si>
  <si>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</si>
  <si>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</si>
  <si>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</si>
  <si>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</si>
  <si>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</si>
  <si>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</si>
  <si>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</si>
  <si>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</si>
  <si>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</si>
  <si>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</si>
  <si>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</si>
  <si>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</si>
  <si>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</si>
  <si>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</si>
  <si>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</si>
  <si>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</si>
  <si>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</si>
  <si>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</si>
  <si>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</si>
  <si>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</si>
  <si>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</si>
  <si>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</si>
  <si>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</si>
  <si>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</si>
  <si>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</si>
  <si>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</si>
  <si>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</si>
  <si>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</si>
  <si>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</si>
  <si>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</si>
  <si>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</si>
  <si>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</si>
  <si>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</si>
  <si>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</si>
  <si>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</si>
  <si>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</si>
  <si>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</si>
  <si>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</si>
  <si>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</si>
  <si>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</si>
  <si>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</si>
  <si>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</si>
  <si>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</si>
  <si>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</si>
  <si>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</si>
  <si>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</si>
  <si>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</si>
  <si>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</si>
  <si>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</si>
  <si>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</si>
  <si>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</si>
  <si>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</si>
  <si>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</si>
  <si>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</si>
  <si>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</si>
  <si>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</si>
  <si>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</si>
  <si>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</si>
  <si>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</si>
  <si>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</si>
  <si>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</si>
  <si>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</si>
  <si>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</si>
  <si>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</si>
  <si>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</si>
  <si>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</si>
  <si>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</si>
  <si>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</si>
  <si>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</si>
  <si>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</si>
  <si>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</si>
  <si>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</si>
  <si>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</si>
  <si>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</si>
  <si>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</si>
  <si>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</si>
  <si>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</si>
  <si>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</si>
  <si>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</si>
  <si>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</si>
  <si>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</si>
  <si>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</si>
  <si>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</si>
  <si>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</si>
  <si>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</si>
  <si>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</si>
  <si>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</si>
  <si>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</si>
  <si>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</si>
  <si>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</si>
  <si>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</si>
  <si>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</si>
  <si>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</si>
  <si>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</si>
  <si>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</si>
  <si>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</si>
  <si>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</si>
  <si>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</si>
  <si>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</si>
  <si>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</si>
  <si>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</si>
  <si>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</si>
  <si>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</si>
  <si>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</si>
  <si>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</si>
  <si>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</si>
  <si>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</si>
  <si>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</si>
  <si>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</si>
  <si>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</si>
  <si>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</si>
  <si>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</si>
  <si>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</si>
  <si>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</si>
  <si>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</si>
  <si>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</si>
  <si>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</si>
  <si>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</si>
  <si>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</si>
  <si>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</si>
  <si>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</si>
  <si>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</si>
  <si>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</si>
  <si>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</si>
  <si>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</si>
  <si>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</si>
  <si>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</si>
  <si>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</si>
  <si>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</si>
  <si>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</si>
  <si>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</si>
  <si>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</si>
  <si>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</si>
  <si>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</si>
  <si>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</si>
  <si>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</si>
  <si>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</si>
  <si>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</si>
  <si>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</si>
  <si>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</si>
  <si>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</si>
  <si>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</si>
  <si>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</si>
  <si>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</si>
  <si>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</si>
  <si>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</si>
  <si>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</si>
  <si>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</si>
  <si>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</si>
  <si>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</si>
  <si>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</si>
  <si>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</si>
  <si>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</si>
  <si>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</si>
  <si>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</si>
  <si>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</si>
  <si>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</si>
  <si>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</si>
  <si>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</si>
  <si>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</si>
  <si>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</si>
  <si>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</si>
  <si>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</si>
  <si>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</si>
  <si>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</si>
  <si>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</si>
  <si>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</si>
  <si>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</si>
  <si>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</si>
  <si>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</si>
  <si>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</si>
  <si>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</si>
  <si>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</si>
  <si>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</si>
  <si>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</si>
  <si>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</si>
  <si>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</si>
  <si>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</si>
  <si>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</si>
  <si>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</si>
  <si>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</si>
  <si>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</si>
  <si>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</si>
  <si>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</si>
  <si>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</si>
  <si>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</si>
  <si>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</si>
  <si>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</si>
  <si>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</si>
  <si>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</si>
  <si>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</si>
  <si>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</si>
  <si>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</si>
  <si>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</si>
  <si>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</si>
  <si>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</si>
  <si>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</si>
  <si>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</si>
  <si>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</si>
  <si>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</si>
  <si>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</si>
  <si>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</si>
  <si>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</si>
  <si>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</si>
  <si>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</si>
  <si>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</si>
  <si>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</si>
  <si>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</si>
  <si>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</si>
  <si>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</si>
  <si>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</si>
  <si>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</si>
  <si>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</si>
  <si>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</si>
  <si>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</si>
  <si>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</si>
  <si>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</si>
  <si>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</si>
  <si>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</si>
  <si>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</si>
  <si>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</si>
  <si>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</si>
  <si>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</si>
  <si>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</si>
  <si>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</si>
  <si>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</si>
  <si>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</si>
  <si>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</si>
  <si>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</si>
  <si>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</si>
  <si>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</si>
  <si>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</si>
  <si>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</si>
  <si>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</si>
  <si>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</si>
  <si>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</si>
  <si>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</si>
  <si>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</si>
  <si>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</si>
  <si>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</si>
  <si>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</si>
  <si>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</si>
  <si>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</si>
  <si>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</si>
  <si>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</si>
  <si>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</si>
  <si>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</si>
  <si>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</si>
  <si>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</si>
  <si>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</si>
  <si>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</si>
  <si>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</si>
  <si>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</si>
  <si>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</si>
  <si>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</si>
  <si>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</si>
  <si>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</si>
  <si>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</si>
  <si>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</si>
  <si>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</si>
  <si>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</si>
  <si>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</si>
  <si>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</si>
  <si>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</si>
  <si>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</si>
  <si>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</si>
  <si>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</si>
  <si>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</si>
  <si>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</si>
  <si>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</si>
  <si>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</si>
  <si>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</si>
  <si>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</si>
  <si>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</si>
  <si>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</si>
  <si>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</si>
  <si>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</si>
  <si>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</si>
  <si>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</si>
  <si>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</si>
  <si>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</si>
  <si>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</si>
  <si>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</si>
  <si>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</si>
  <si>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</si>
  <si>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</si>
  <si>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</si>
  <si>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</si>
  <si>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</si>
  <si>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</si>
  <si>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</si>
  <si>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</si>
  <si>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</si>
  <si>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</si>
  <si>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</si>
  <si>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</si>
  <si>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</si>
  <si>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</si>
  <si>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</si>
  <si>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</si>
  <si>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</si>
  <si>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</si>
  <si>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</si>
  <si>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</si>
  <si>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</si>
  <si>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</si>
  <si>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</si>
  <si>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</si>
  <si>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</si>
  <si>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</si>
  <si>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</si>
  <si>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</si>
  <si>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</si>
  <si>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</si>
  <si>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</si>
  <si>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</si>
  <si>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</si>
  <si>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</si>
  <si>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</si>
  <si>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</si>
  <si>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</si>
  <si>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</si>
  <si>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</si>
  <si>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</si>
  <si>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</si>
  <si>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</si>
  <si>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</si>
  <si>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</si>
  <si>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</si>
  <si>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</si>
  <si>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</si>
  <si>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</si>
  <si>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</si>
  <si>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</si>
  <si>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</si>
  <si>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</si>
  <si>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</si>
  <si>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</si>
  <si>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</si>
  <si>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</si>
  <si>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</si>
  <si>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</si>
  <si>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</si>
  <si>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</si>
  <si>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</si>
  <si>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</si>
  <si>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</si>
  <si>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</si>
  <si>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</si>
  <si>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</si>
  <si>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</si>
  <si>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</si>
  <si>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</si>
  <si>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</si>
  <si>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</si>
  <si>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</si>
  <si>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</si>
  <si>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</si>
  <si>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</si>
  <si>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</si>
  <si>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</si>
  <si>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</si>
  <si>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</si>
  <si>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</si>
  <si>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</si>
  <si>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</si>
  <si>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</si>
  <si>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</si>
  <si>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</si>
  <si>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</si>
  <si>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</si>
  <si>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</si>
  <si>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</si>
  <si>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</si>
  <si>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</si>
  <si>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</si>
  <si>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</si>
  <si>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</si>
  <si>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</si>
  <si>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</si>
  <si>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</si>
  <si>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</si>
  <si>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</si>
  <si>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</si>
  <si>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</si>
  <si>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</si>
  <si>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</si>
  <si>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</si>
  <si>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</si>
  <si>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</si>
  <si>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</si>
  <si>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</si>
  <si>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</si>
  <si>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</si>
  <si>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</si>
  <si>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</si>
  <si>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</si>
  <si>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</si>
  <si>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</si>
  <si>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</si>
  <si>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</si>
  <si>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</si>
  <si>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</si>
  <si>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</si>
  <si>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</si>
  <si>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</si>
  <si>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</si>
  <si>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</si>
  <si>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</si>
  <si>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</si>
  <si>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</si>
  <si>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</si>
  <si>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</si>
  <si>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</si>
  <si>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</si>
  <si>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</si>
  <si>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</si>
  <si>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</si>
  <si>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</si>
  <si>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</si>
  <si>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</si>
  <si>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</si>
  <si>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</si>
  <si>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</si>
  <si>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</si>
  <si>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</si>
  <si>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</si>
  <si>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</si>
  <si>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</si>
  <si>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</si>
  <si>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</si>
  <si>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</si>
  <si>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</si>
  <si>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</si>
  <si>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</si>
  <si>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</si>
  <si>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</si>
  <si>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</si>
  <si>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</si>
  <si>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</si>
  <si>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</si>
  <si>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</si>
  <si>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</si>
  <si>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</si>
  <si>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</si>
  <si>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</si>
  <si>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</si>
  <si>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</si>
  <si>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</si>
  <si>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</si>
  <si>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</si>
  <si>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</si>
  <si>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</si>
  <si>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</si>
  <si>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</si>
  <si>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</si>
  <si>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</si>
  <si>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</si>
  <si>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</si>
  <si>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</si>
  <si>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</si>
  <si>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</si>
  <si>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</si>
  <si>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</si>
  <si>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</si>
  <si>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</si>
  <si>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</si>
  <si>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</si>
  <si>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</si>
  <si>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</si>
  <si>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</si>
  <si>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</si>
  <si>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</si>
  <si>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</si>
  <si>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</si>
  <si>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</si>
  <si>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</si>
  <si>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</si>
  <si>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</si>
  <si>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</si>
  <si>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</si>
  <si>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</si>
  <si>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</si>
  <si>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</si>
  <si>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</si>
  <si>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</si>
  <si>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</si>
  <si>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</si>
  <si>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</si>
  <si>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</si>
  <si>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</si>
  <si>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</si>
  <si>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</si>
  <si>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</si>
  <si>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</si>
  <si>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</si>
  <si>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</si>
  <si>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</si>
  <si>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</si>
  <si>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</si>
  <si>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</si>
  <si>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</si>
  <si>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</si>
  <si>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</si>
  <si>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</si>
  <si>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</si>
  <si>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</si>
  <si>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</si>
  <si>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</si>
  <si>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</si>
  <si>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</si>
  <si>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</si>
  <si>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</si>
  <si>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</si>
  <si>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</si>
  <si>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</si>
  <si>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</si>
  <si>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</si>
  <si>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</si>
  <si>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</si>
  <si>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</si>
  <si>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</si>
  <si>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</si>
  <si>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</si>
  <si>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</si>
  <si>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</si>
  <si>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</si>
  <si>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</si>
  <si>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</si>
  <si>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</si>
  <si>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</si>
  <si>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</si>
  <si>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</si>
  <si>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</si>
  <si>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</si>
  <si>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</si>
  <si>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</si>
  <si>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</si>
  <si>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</si>
  <si>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</si>
  <si>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</si>
  <si>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</si>
  <si>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</si>
  <si>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</si>
  <si>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</si>
  <si>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</si>
  <si>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</si>
  <si>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</si>
  <si>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</si>
  <si>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</si>
  <si>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</si>
  <si>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</si>
  <si>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</si>
  <si>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</si>
  <si>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</si>
  <si>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</si>
  <si>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</si>
  <si>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</si>
  <si>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</si>
  <si>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</si>
  <si>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</si>
  <si>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</si>
  <si>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</si>
  <si>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</si>
  <si>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</si>
  <si>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</si>
  <si>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</si>
  <si>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</si>
  <si>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</si>
  <si>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</si>
  <si>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</si>
  <si>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</si>
  <si>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</si>
  <si>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</si>
  <si>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</si>
  <si>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</si>
  <si>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</si>
  <si>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</si>
  <si>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</si>
  <si>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</si>
  <si>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</si>
  <si>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</si>
  <si>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</si>
  <si>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</si>
  <si>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</si>
  <si>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</si>
  <si>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</si>
  <si>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</si>
  <si>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</si>
  <si>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</si>
  <si>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</si>
  <si>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</si>
  <si>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</si>
  <si>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</si>
  <si>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</si>
  <si>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</si>
  <si>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</si>
  <si>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</si>
  <si>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</si>
  <si>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</si>
  <si>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</si>
  <si>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</si>
  <si>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</si>
  <si>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</si>
  <si>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</si>
  <si>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</si>
  <si>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</si>
  <si>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</si>
  <si>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</si>
  <si>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</si>
  <si>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</si>
  <si>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</si>
  <si>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</si>
  <si>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</si>
  <si>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</si>
  <si>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</si>
  <si>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</si>
  <si>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</si>
  <si>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</si>
  <si>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</si>
  <si>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</si>
  <si>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</si>
  <si>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</si>
  <si>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</si>
  <si>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</si>
  <si>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</si>
  <si>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</si>
  <si>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</si>
  <si>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</si>
  <si>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</si>
  <si>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</si>
  <si>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</si>
  <si>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</si>
  <si>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</si>
  <si>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</si>
  <si>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</si>
  <si>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</si>
  <si>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</si>
  <si>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</si>
  <si>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</si>
  <si>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</si>
  <si>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</si>
  <si>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</si>
  <si>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</si>
  <si>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</si>
  <si>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</si>
  <si>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</si>
  <si>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</si>
  <si>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</si>
  <si>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</si>
  <si>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</si>
  <si>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</si>
  <si>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</si>
  <si>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</si>
  <si>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</si>
  <si>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</si>
  <si>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</si>
  <si>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</si>
  <si>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</si>
  <si>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</si>
  <si>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</si>
  <si>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</si>
  <si>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</si>
  <si>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</si>
  <si>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</si>
  <si>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</si>
  <si>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</si>
  <si>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</si>
  <si>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</si>
  <si>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</si>
  <si>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</si>
  <si>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</si>
  <si>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</si>
  <si>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</si>
  <si>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</si>
  <si>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</si>
  <si>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</si>
  <si>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</si>
  <si>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</si>
  <si>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</si>
  <si>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</si>
  <si>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</si>
  <si>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</si>
  <si>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</si>
  <si>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</si>
  <si>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</si>
  <si>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</si>
  <si>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</si>
  <si>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</si>
  <si>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</si>
  <si>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</si>
  <si>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</si>
  <si>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</si>
  <si>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</si>
  <si>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</si>
  <si>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</si>
  <si>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</si>
  <si>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</si>
  <si>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</si>
  <si>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</si>
  <si>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</si>
  <si>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</si>
  <si>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</si>
  <si>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</si>
  <si>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</si>
  <si>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</si>
  <si>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</si>
  <si>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</si>
  <si>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</si>
  <si>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</si>
  <si>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</si>
  <si>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</si>
  <si>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</si>
  <si>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</si>
  <si>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</si>
  <si>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</si>
  <si>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</si>
  <si>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</si>
  <si>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</si>
  <si>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</si>
  <si>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</si>
  <si>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</si>
  <si>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</si>
  <si>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</si>
  <si>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</si>
  <si>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</si>
  <si>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</si>
  <si>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</si>
  <si>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</si>
  <si>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</si>
  <si>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</si>
  <si>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</si>
  <si>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</si>
  <si>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</si>
  <si>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</si>
  <si>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</si>
  <si>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</si>
  <si>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</si>
  <si>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</si>
  <si>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</si>
  <si>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</si>
  <si>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</si>
  <si>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</si>
  <si>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</si>
  <si>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</si>
  <si>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</si>
  <si>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</si>
  <si>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</si>
  <si>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</si>
  <si>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</si>
  <si>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</si>
  <si>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</si>
  <si>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</si>
  <si>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</si>
  <si>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</si>
  <si>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</si>
  <si>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</si>
  <si>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</si>
  <si>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</si>
  <si>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</si>
  <si>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</si>
  <si>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</si>
  <si>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</si>
  <si>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</si>
  <si>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</si>
  <si>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</si>
  <si>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</si>
  <si>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</si>
  <si>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</si>
  <si>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</si>
  <si>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</si>
  <si>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</si>
  <si>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</si>
  <si>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</si>
  <si>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</si>
  <si>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</si>
  <si>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</si>
  <si>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</si>
  <si>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</si>
  <si>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</si>
  <si>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</si>
  <si>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</si>
  <si>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</si>
  <si>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</si>
  <si>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</si>
  <si>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</si>
  <si>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</si>
  <si>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</si>
  <si>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</si>
  <si>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</si>
  <si>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</si>
  <si>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</si>
  <si>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</si>
  <si>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</si>
  <si>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</si>
  <si>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</si>
  <si>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</si>
  <si>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</si>
  <si>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</si>
  <si>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</si>
  <si>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</si>
  <si>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</si>
  <si>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</si>
  <si>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</si>
  <si>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</si>
  <si>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</si>
  <si>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</si>
  <si>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</si>
  <si>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</si>
  <si>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</si>
  <si>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</si>
  <si>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</si>
  <si>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</si>
  <si>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</si>
  <si>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</si>
  <si>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</si>
  <si>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</si>
  <si>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</si>
  <si>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</si>
  <si>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</si>
  <si>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</si>
  <si>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</si>
  <si>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</si>
  <si>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</si>
  <si>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</si>
  <si>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</si>
  <si>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</si>
  <si>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</si>
  <si>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</si>
  <si>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</si>
  <si>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</si>
  <si>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</si>
  <si>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</si>
  <si>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</si>
  <si>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</si>
  <si>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</si>
  <si>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</si>
  <si>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</si>
  <si>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</si>
  <si>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</si>
  <si>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</si>
  <si>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</si>
  <si>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</si>
  <si>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</si>
  <si>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</si>
  <si>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</si>
  <si>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</si>
  <si>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</si>
  <si>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</si>
  <si>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</si>
  <si>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</si>
  <si>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</si>
  <si>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</si>
  <si>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</si>
  <si>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</si>
  <si>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</si>
  <si>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</si>
  <si>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</si>
  <si>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</si>
  <si>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</si>
  <si>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</si>
  <si>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</si>
  <si>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</si>
  <si>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</si>
  <si>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</si>
  <si>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</si>
  <si>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</si>
  <si>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</si>
  <si>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</si>
  <si>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</si>
  <si>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</si>
  <si>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</si>
  <si>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</si>
  <si>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</si>
  <si>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</si>
  <si>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</si>
  <si>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</si>
  <si>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</si>
  <si>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</si>
  <si>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</si>
  <si>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</si>
  <si>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</si>
  <si>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</si>
  <si>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</si>
  <si>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</si>
  <si>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</si>
  <si>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</si>
  <si>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</si>
  <si>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</si>
  <si>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</si>
  <si>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</si>
  <si>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</si>
  <si>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</si>
  <si>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</si>
  <si>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</si>
  <si>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</si>
  <si>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</si>
  <si>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</si>
  <si>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</si>
  <si>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</si>
  <si>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</si>
  <si>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</si>
  <si>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</si>
  <si>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</si>
  <si>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</si>
  <si>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</si>
  <si>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</si>
  <si>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</si>
  <si>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</si>
  <si>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</si>
  <si>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</si>
  <si>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</si>
  <si>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</si>
  <si>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</si>
  <si>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</si>
  <si>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</si>
  <si>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</si>
  <si>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</si>
  <si>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</si>
  <si>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</si>
  <si>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</si>
  <si>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</si>
  <si>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</si>
  <si>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</si>
  <si>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</si>
  <si>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</si>
  <si>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</si>
  <si>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</si>
  <si>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</si>
  <si>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</si>
  <si>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</si>
  <si>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</si>
  <si>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</si>
  <si>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</si>
  <si>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</si>
  <si>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</si>
  <si>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</si>
  <si>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</si>
  <si>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</si>
  <si>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</si>
  <si>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</si>
  <si>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</si>
  <si>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</si>
  <si>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</si>
  <si>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</si>
  <si>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</si>
  <si>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</si>
  <si>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</si>
  <si>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</si>
  <si>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</si>
  <si>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</si>
  <si>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</si>
  <si>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</si>
  <si>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</si>
  <si>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</si>
  <si>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</si>
  <si>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</si>
  <si>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</si>
  <si>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</si>
  <si>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</si>
  <si>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</si>
  <si>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</si>
  <si>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</si>
  <si>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</si>
  <si>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</si>
  <si>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</si>
  <si>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</si>
  <si>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</si>
  <si>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</si>
  <si>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</si>
  <si>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</si>
  <si>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</si>
  <si>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</si>
  <si>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</si>
  <si>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</si>
  <si>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</si>
  <si>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</si>
  <si>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</si>
  <si>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</si>
  <si>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</si>
  <si>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</si>
  <si>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</si>
  <si>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</si>
  <si>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</si>
  <si>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</si>
  <si>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</si>
  <si>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</si>
  <si>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</si>
  <si>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</si>
  <si>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</si>
  <si>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</si>
  <si>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</si>
  <si>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</si>
  <si>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</si>
  <si>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</si>
  <si>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</si>
  <si>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</si>
  <si>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</si>
  <si>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</si>
  <si>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</si>
  <si>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</si>
  <si>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</si>
  <si>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</si>
  <si>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</si>
  <si>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</si>
  <si>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</si>
  <si>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</si>
  <si>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</si>
  <si>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</si>
  <si>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</si>
  <si>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</si>
  <si>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</si>
  <si>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</si>
  <si>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</si>
  <si>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</si>
  <si>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</si>
  <si>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</si>
  <si>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</si>
  <si>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</si>
  <si>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</si>
  <si>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</si>
  <si>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</si>
  <si>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</si>
  <si>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</si>
  <si>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</si>
  <si>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</si>
  <si>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</si>
  <si>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</si>
  <si>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</si>
  <si>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</si>
  <si>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</si>
  <si>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</si>
  <si>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</si>
  <si>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</si>
  <si>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</si>
  <si>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</si>
  <si>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</si>
  <si>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</si>
  <si>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</si>
  <si>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</si>
  <si>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</si>
  <si>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</si>
  <si>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</si>
  <si>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</si>
  <si>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</si>
  <si>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</si>
  <si>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</si>
  <si>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</si>
  <si>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</si>
  <si>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</si>
  <si>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</si>
  <si>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</si>
  <si>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</si>
  <si>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</si>
  <si>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</si>
  <si>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</si>
  <si>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</si>
  <si>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</si>
  <si>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</si>
  <si>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</si>
  <si>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</si>
  <si>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</si>
  <si>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</si>
  <si>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</si>
  <si>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</si>
  <si>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</si>
  <si>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</si>
  <si>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</si>
  <si>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</si>
  <si>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</si>
  <si>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</si>
  <si>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</si>
  <si>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</si>
  <si>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</si>
  <si>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</si>
  <si>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</si>
  <si>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</si>
  <si>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</si>
  <si>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</si>
  <si>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</si>
  <si>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</si>
  <si>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</si>
  <si>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</si>
  <si>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</si>
  <si>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</si>
  <si>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</si>
  <si>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</si>
  <si>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</si>
  <si>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</si>
  <si>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</si>
  <si>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</si>
  <si>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</si>
  <si>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</si>
  <si>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</si>
  <si>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</si>
  <si>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</si>
  <si>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</si>
  <si>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</si>
  <si>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</si>
  <si>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</si>
  <si>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</si>
  <si>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</si>
  <si>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</si>
  <si>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</si>
  <si>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</si>
  <si>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</si>
  <si>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</si>
  <si>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</si>
  <si>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</si>
  <si>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</si>
  <si>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</si>
  <si>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</si>
  <si>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</si>
  <si>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</si>
  <si>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</si>
  <si>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</si>
  <si>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</si>
  <si>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</si>
  <si>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</si>
  <si>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</si>
  <si>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</si>
  <si>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</si>
  <si>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</si>
  <si>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</si>
  <si>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</si>
  <si>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</si>
  <si>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</si>
  <si>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</si>
  <si>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</si>
  <si>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</si>
  <si>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</si>
  <si>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</si>
  <si>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</si>
  <si>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</si>
  <si>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</si>
  <si>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</si>
  <si>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</si>
  <si>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</si>
  <si>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</si>
  <si>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</si>
  <si>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</si>
  <si>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</si>
  <si>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</si>
  <si>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</si>
  <si>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</si>
  <si>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</si>
  <si>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</si>
  <si>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</si>
  <si>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</si>
  <si>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</si>
  <si>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</si>
  <si>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</si>
  <si>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</si>
  <si>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</si>
  <si>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</si>
  <si>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</si>
  <si>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</si>
  <si>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</si>
  <si>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</si>
  <si>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</si>
  <si>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</si>
  <si>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</si>
  <si>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</si>
  <si>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</si>
  <si>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</si>
  <si>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</si>
  <si>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</si>
  <si>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</si>
  <si>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</si>
  <si>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</si>
  <si>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</si>
  <si>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</si>
  <si>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</si>
  <si>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</si>
  <si>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</si>
  <si>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</si>
  <si>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</si>
  <si>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</si>
  <si>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</si>
  <si>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</si>
  <si>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</si>
  <si>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</si>
  <si>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</si>
  <si>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</si>
  <si>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</si>
  <si>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</si>
  <si>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</si>
  <si>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</si>
  <si>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</si>
  <si>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</si>
  <si>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</si>
  <si>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</si>
  <si>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</si>
  <si>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</si>
  <si>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</si>
  <si>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</si>
  <si>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</si>
  <si>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</si>
  <si>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</si>
  <si>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</si>
  <si>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</si>
  <si>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</si>
  <si>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</si>
  <si>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</si>
  <si>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</si>
  <si>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</si>
  <si>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</si>
  <si>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</si>
  <si>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</si>
  <si>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</si>
  <si>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</si>
  <si>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</si>
  <si>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</si>
  <si>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</si>
  <si>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</si>
  <si>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</si>
  <si>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</si>
  <si>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</si>
  <si>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</si>
  <si>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</si>
  <si>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</si>
  <si>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</si>
  <si>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</si>
  <si>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</si>
  <si>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</si>
  <si>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</si>
  <si>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</si>
  <si>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</si>
  <si>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</si>
  <si>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</si>
  <si>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</si>
  <si>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</si>
  <si>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</si>
  <si>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</si>
  <si>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</si>
  <si>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</si>
  <si>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</si>
  <si>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</si>
  <si>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</si>
  <si>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</si>
  <si>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</si>
  <si>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</si>
  <si>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</si>
  <si>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</si>
  <si>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</si>
  <si>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</si>
  <si>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</si>
  <si>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</si>
  <si>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</si>
  <si>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</si>
  <si>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</si>
  <si>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</si>
  <si>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</si>
  <si>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</si>
  <si>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</si>
  <si>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</si>
  <si>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</si>
  <si>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</si>
  <si>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</si>
  <si>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</si>
  <si>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</si>
  <si>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</si>
  <si>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</si>
  <si>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</si>
  <si>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</si>
  <si>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</si>
  <si>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</si>
  <si>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</si>
  <si>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</si>
  <si>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</si>
  <si>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</si>
  <si>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</si>
  <si>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</si>
  <si>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</si>
  <si>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</si>
  <si>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</si>
  <si>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</si>
  <si>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</si>
  <si>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</si>
  <si>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</si>
  <si>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</si>
  <si>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</si>
  <si>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</si>
  <si>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</si>
  <si>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</si>
  <si>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</si>
  <si>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</si>
  <si>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</si>
  <si>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</si>
  <si>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</si>
  <si>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</si>
  <si>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</si>
  <si>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</si>
  <si>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</si>
  <si>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</si>
  <si>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</si>
  <si>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</si>
  <si>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</si>
  <si>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</si>
  <si>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</si>
  <si>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</si>
  <si>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</si>
  <si>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</si>
  <si>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</si>
  <si>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</si>
  <si>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</si>
  <si>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</si>
  <si>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</si>
  <si>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</si>
  <si>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</si>
  <si>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</si>
  <si>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</si>
  <si>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</si>
  <si>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</si>
  <si>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</si>
  <si>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</si>
  <si>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</si>
  <si>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</si>
  <si>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</si>
  <si>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</si>
  <si>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</si>
  <si>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</si>
  <si>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</si>
  <si>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</si>
  <si>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</si>
  <si>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</si>
  <si>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</si>
  <si>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</si>
  <si>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</si>
  <si>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</si>
  <si>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</si>
  <si>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</si>
  <si>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</si>
  <si>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</si>
  <si>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</si>
  <si>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</si>
  <si>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</si>
  <si>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</si>
  <si>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</si>
  <si>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</si>
  <si>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</si>
  <si>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</si>
  <si>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</si>
  <si>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</si>
  <si>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</si>
  <si>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</si>
  <si>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</si>
  <si>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</si>
  <si>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</si>
  <si>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</si>
  <si>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</si>
  <si>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</si>
  <si>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</si>
  <si>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</si>
  <si>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</si>
  <si>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</si>
  <si>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</si>
  <si>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</si>
  <si>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</si>
  <si>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</si>
  <si>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</si>
  <si>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</si>
  <si>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</si>
  <si>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</si>
  <si>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</si>
  <si>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</si>
  <si>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</si>
  <si>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</si>
  <si>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</si>
  <si>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</si>
  <si>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</si>
  <si>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</si>
  <si>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</si>
  <si>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</si>
  <si>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</si>
  <si>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</si>
  <si>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</si>
  <si>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</si>
  <si>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</si>
  <si>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</si>
  <si>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</si>
  <si>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</si>
  <si>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</si>
  <si>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</si>
  <si>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</si>
  <si>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</si>
  <si>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</si>
  <si>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</si>
  <si>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</si>
  <si>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</si>
  <si>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</si>
  <si>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</si>
  <si>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</si>
  <si>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</si>
  <si>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</si>
  <si>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</si>
  <si>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</si>
  <si>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</si>
  <si>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</si>
  <si>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</si>
  <si>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</si>
  <si>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</si>
  <si>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</si>
  <si>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</si>
  <si>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</si>
  <si>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</si>
  <si>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</si>
  <si>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</si>
  <si>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</si>
  <si>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</si>
  <si>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</si>
  <si>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</si>
  <si>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</si>
  <si>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</si>
  <si>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</si>
  <si>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</si>
  <si>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</si>
  <si>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</si>
  <si>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</si>
  <si>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</si>
  <si>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</si>
  <si>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</si>
  <si>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</si>
  <si>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</si>
  <si>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</si>
  <si>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</si>
  <si>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</si>
  <si>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</si>
  <si>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</si>
  <si>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</si>
  <si>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</si>
  <si>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</si>
  <si>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</si>
  <si>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</si>
  <si>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</si>
  <si>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</si>
  <si>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</si>
  <si>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</si>
  <si>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</si>
  <si>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</si>
  <si>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</si>
  <si>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</si>
  <si>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</si>
  <si>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</si>
  <si>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</si>
  <si>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</si>
  <si>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</si>
  <si>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</si>
  <si>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</si>
  <si>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</si>
  <si>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</si>
  <si>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</si>
  <si>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</si>
  <si>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</si>
  <si>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</si>
  <si>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</si>
  <si>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</si>
  <si>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</si>
  <si>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</si>
  <si>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</si>
  <si>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</si>
  <si>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</si>
  <si>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</si>
  <si>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</si>
  <si>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</si>
  <si>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</si>
  <si>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</si>
  <si>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</si>
  <si>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</si>
  <si>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</si>
  <si>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</si>
  <si>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</si>
  <si>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</si>
  <si>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</si>
  <si>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</si>
  <si>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</si>
  <si>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</si>
  <si>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</si>
  <si>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</si>
  <si>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</si>
  <si>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</si>
  <si>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</si>
  <si>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</si>
  <si>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</si>
  <si>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</si>
  <si>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</si>
  <si>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</si>
  <si>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</si>
  <si>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</si>
  <si>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</si>
  <si>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</si>
  <si>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</si>
  <si>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</si>
  <si>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</si>
  <si>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</si>
  <si>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</si>
  <si>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</si>
  <si>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</si>
  <si>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</si>
  <si>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</si>
  <si>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</si>
  <si>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</si>
  <si>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</si>
  <si>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</si>
  <si>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</si>
  <si>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</si>
  <si>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</si>
  <si>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</si>
  <si>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</si>
  <si>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</si>
  <si>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</si>
  <si>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</si>
  <si>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</si>
  <si>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</si>
  <si>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</si>
  <si>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</si>
  <si>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</si>
  <si>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</si>
  <si>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</si>
  <si>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</si>
  <si>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</si>
  <si>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</si>
  <si>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</si>
  <si>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</si>
  <si>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</si>
  <si>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</si>
  <si>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</si>
  <si>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</si>
  <si>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</si>
  <si>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</si>
  <si>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</si>
  <si>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</si>
  <si>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</si>
  <si>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</si>
  <si>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</si>
  <si>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</si>
  <si>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</si>
  <si>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</si>
  <si>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</si>
  <si>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</si>
  <si>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</si>
  <si>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</si>
  <si>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</si>
  <si>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</si>
  <si>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</si>
  <si>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</si>
  <si>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</si>
  <si>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</si>
  <si>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</si>
  <si>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</si>
  <si>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</si>
  <si>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</si>
  <si>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</si>
  <si>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</si>
  <si>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</si>
  <si>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</si>
  <si>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</si>
  <si>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</si>
  <si>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</si>
  <si>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</si>
  <si>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</si>
  <si>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</si>
  <si>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</si>
  <si>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</si>
  <si>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</si>
  <si>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</si>
  <si>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</si>
  <si>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</si>
  <si>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</si>
  <si>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</si>
  <si>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</si>
  <si>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</si>
  <si>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</si>
  <si>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</si>
  <si>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</si>
  <si>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</si>
  <si>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</si>
  <si>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</si>
  <si>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</si>
  <si>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</si>
  <si>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</si>
  <si>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</si>
  <si>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</si>
  <si>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</si>
  <si>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</si>
  <si>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</si>
  <si>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</si>
  <si>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</si>
  <si>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</si>
  <si>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</si>
  <si>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</si>
  <si>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</si>
  <si>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</si>
  <si>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</si>
  <si>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</si>
  <si>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</si>
  <si>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</si>
  <si>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</si>
  <si>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</si>
  <si>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</si>
  <si>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</si>
  <si>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</si>
  <si>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</si>
  <si>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</si>
  <si>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</si>
  <si>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</si>
  <si>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</si>
  <si>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</si>
  <si>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</si>
  <si>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</si>
  <si>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</si>
  <si>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</si>
  <si>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</si>
  <si>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</si>
  <si>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</si>
  <si>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</si>
  <si>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</si>
  <si>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</si>
  <si>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</si>
  <si>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</si>
  <si>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</si>
  <si>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</si>
  <si>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</si>
  <si>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</si>
  <si>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</si>
  <si>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</si>
  <si>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</si>
  <si>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</si>
  <si>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</si>
  <si>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</si>
  <si>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</si>
  <si>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</si>
  <si>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</si>
  <si>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</si>
  <si>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</si>
  <si>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</si>
  <si>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</si>
  <si>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</si>
  <si>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</si>
  <si>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</si>
  <si>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</si>
  <si>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</si>
  <si>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</si>
  <si>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</si>
  <si>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</si>
  <si>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</si>
  <si>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</si>
  <si>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</si>
  <si>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</si>
  <si>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</si>
  <si>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</si>
  <si>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</si>
  <si>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</si>
  <si>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</si>
  <si>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</si>
  <si>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</si>
  <si>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</si>
  <si>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</si>
  <si>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</si>
  <si>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</si>
  <si>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</si>
  <si>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</si>
  <si>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</si>
  <si>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</si>
  <si>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</si>
  <si>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</si>
  <si>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</si>
  <si>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</si>
  <si>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</si>
  <si>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</si>
  <si>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</si>
  <si>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</si>
  <si>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</si>
  <si>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</si>
  <si>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</si>
  <si>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</si>
  <si>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</si>
  <si>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</si>
  <si>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</si>
  <si>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</si>
  <si>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</si>
  <si>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</si>
  <si>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</si>
  <si>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</si>
  <si>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</si>
  <si>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</si>
  <si>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</si>
  <si>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</si>
  <si>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</si>
  <si>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</si>
  <si>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</si>
  <si>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</si>
  <si>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</si>
  <si>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</si>
  <si>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</si>
  <si>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</si>
  <si>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</si>
  <si>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</si>
  <si>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</si>
  <si>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</si>
  <si>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</si>
  <si>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</si>
  <si>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</si>
  <si>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</si>
  <si>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</si>
  <si>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</si>
  <si>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</si>
  <si>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</si>
  <si>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</si>
  <si>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</si>
  <si>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</si>
  <si>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</si>
  <si>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</si>
  <si>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</si>
  <si>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</si>
  <si>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</si>
  <si>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</si>
  <si>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</si>
  <si>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</si>
  <si>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</si>
  <si>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</si>
  <si>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</si>
  <si>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</si>
  <si>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</si>
  <si>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</si>
  <si>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</si>
  <si>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</si>
  <si>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</si>
  <si>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</si>
  <si>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</si>
  <si>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</si>
  <si>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</si>
  <si>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</si>
  <si>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</si>
  <si>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</si>
  <si>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</si>
  <si>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</si>
  <si>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</si>
  <si>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</si>
  <si>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</si>
  <si>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</si>
  <si>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</si>
  <si>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</si>
  <si>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</si>
  <si>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</si>
  <si>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</si>
  <si>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</si>
  <si>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</si>
  <si>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</si>
  <si>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</si>
  <si>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</si>
  <si>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</si>
  <si>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</si>
  <si>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</si>
  <si>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</si>
  <si>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</si>
  <si>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</si>
  <si>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</si>
  <si>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</si>
  <si>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</si>
  <si>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</si>
  <si>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</si>
  <si>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</si>
  <si>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</si>
  <si>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</si>
  <si>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</si>
  <si>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</si>
  <si>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</si>
  <si>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</si>
  <si>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</si>
  <si>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</si>
  <si>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</si>
  <si>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</si>
  <si>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</si>
  <si>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</si>
  <si>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</si>
  <si>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</si>
  <si>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</si>
  <si>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</si>
  <si>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</si>
  <si>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</si>
  <si>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</si>
  <si>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</si>
  <si>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</si>
  <si>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</si>
  <si>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</si>
  <si>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</si>
  <si>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</si>
  <si>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</si>
  <si>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</si>
  <si>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</si>
  <si>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</si>
  <si>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</si>
  <si>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</si>
  <si>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</si>
  <si>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</si>
  <si>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</si>
  <si>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</si>
  <si>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</si>
  <si>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</si>
  <si>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</si>
  <si>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</si>
  <si>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</si>
  <si>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</si>
  <si>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</si>
  <si>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</si>
  <si>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</si>
  <si>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</si>
  <si>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</si>
  <si>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</si>
  <si>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</si>
  <si>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</si>
  <si>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</si>
  <si>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</si>
  <si>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</si>
  <si>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</si>
  <si>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</si>
  <si>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</si>
  <si>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</si>
  <si>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</si>
  <si>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</si>
  <si>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</si>
  <si>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</si>
  <si>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</si>
  <si>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</si>
  <si>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</si>
  <si>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</si>
  <si>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</si>
  <si>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</si>
  <si>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</si>
  <si>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</si>
  <si>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</si>
  <si>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</si>
  <si>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</si>
  <si>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</si>
  <si>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</si>
  <si>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</si>
  <si>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</si>
  <si>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</si>
  <si>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</si>
  <si>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</si>
  <si>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</si>
  <si>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</si>
  <si>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</si>
  <si>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</si>
  <si>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</si>
  <si>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</si>
  <si>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</si>
  <si>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</si>
  <si>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</si>
  <si>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</si>
  <si>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</si>
  <si>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</si>
  <si>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</si>
  <si>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</si>
  <si>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</si>
  <si>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</si>
  <si>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</si>
  <si>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</si>
  <si>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</si>
  <si>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</si>
  <si>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</si>
  <si>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</si>
  <si>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</si>
  <si>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</si>
  <si>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</si>
  <si>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</si>
  <si>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</si>
  <si>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</si>
  <si>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</si>
  <si>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</si>
  <si>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</si>
  <si>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</si>
  <si>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</si>
  <si>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</si>
  <si>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</si>
  <si>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</si>
  <si>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</si>
  <si>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</si>
  <si>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</si>
  <si>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</si>
  <si>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</si>
  <si>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</si>
  <si>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</si>
  <si>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</si>
  <si>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</si>
  <si>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</si>
  <si>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</si>
  <si>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</si>
  <si>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</si>
  <si>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</si>
  <si>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</si>
  <si>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</si>
  <si>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</si>
  <si>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</si>
  <si>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</si>
  <si>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</si>
  <si>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</si>
  <si>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</si>
  <si>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</si>
  <si>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</si>
  <si>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</si>
  <si>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</si>
  <si>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</si>
  <si>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</si>
  <si>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</si>
  <si>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</si>
  <si>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</si>
  <si>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</si>
  <si>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</si>
  <si>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</si>
  <si>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</si>
  <si>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</si>
  <si>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</si>
  <si>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</si>
  <si>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</si>
  <si>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</si>
  <si>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</si>
  <si>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</si>
  <si>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</si>
  <si>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</si>
  <si>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</si>
  <si>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</si>
  <si>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</si>
  <si>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</si>
  <si>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</si>
  <si>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</si>
  <si>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</si>
  <si>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</si>
  <si>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</si>
  <si>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</si>
  <si>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</si>
  <si>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</si>
  <si>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</si>
  <si>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</si>
  <si>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</si>
  <si>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</si>
  <si>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</si>
  <si>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</si>
  <si>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</si>
  <si>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</si>
  <si>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</si>
  <si>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</si>
  <si>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</si>
  <si>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</si>
  <si>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</si>
  <si>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</si>
  <si>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</si>
  <si>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</si>
  <si>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</si>
  <si>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</si>
  <si>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</si>
  <si>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</si>
  <si>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</si>
  <si>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</si>
  <si>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</si>
  <si>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</si>
  <si>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</si>
  <si>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</si>
  <si>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</si>
  <si>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</si>
  <si>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</si>
  <si>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</si>
  <si>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</si>
  <si>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</si>
  <si>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</si>
  <si>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</si>
  <si>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</si>
  <si>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</si>
  <si>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</si>
  <si>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</si>
  <si>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</si>
  <si>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</si>
  <si>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</si>
  <si>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</si>
  <si>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</si>
  <si>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</si>
  <si>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</si>
  <si>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</si>
  <si>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</si>
  <si>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</si>
  <si>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</si>
  <si>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</si>
  <si>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</si>
  <si>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</si>
  <si>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</si>
  <si>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</si>
  <si>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</si>
  <si>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</si>
  <si>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</si>
  <si>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</si>
  <si>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</si>
  <si>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</si>
  <si>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</si>
  <si>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</si>
  <si>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</si>
  <si>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</si>
  <si>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</si>
  <si>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</si>
  <si>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</si>
  <si>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</si>
  <si>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</si>
  <si>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</si>
  <si>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</si>
  <si>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</si>
  <si>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</si>
  <si>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</si>
  <si>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</si>
  <si>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</si>
  <si>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</si>
  <si>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</si>
  <si>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</si>
  <si>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</si>
  <si>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</si>
  <si>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</si>
  <si>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</si>
  <si>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</si>
  <si>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</si>
  <si>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</si>
  <si>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</si>
  <si>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</si>
  <si>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</si>
  <si>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</si>
  <si>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</si>
  <si>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</si>
  <si>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</si>
  <si>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</si>
  <si>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</si>
  <si>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</si>
  <si>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</si>
  <si>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</si>
  <si>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</si>
  <si>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</si>
  <si>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</si>
  <si>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</si>
  <si>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</si>
  <si>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</si>
  <si>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</si>
  <si>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</si>
  <si>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</si>
  <si>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</si>
  <si>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</si>
  <si>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</si>
  <si>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</si>
  <si>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</si>
  <si>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</si>
  <si>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</si>
  <si>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</si>
  <si>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</si>
  <si>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</si>
  <si>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</si>
  <si>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</si>
  <si>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</si>
  <si>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</si>
  <si>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</si>
  <si>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</si>
  <si>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</si>
  <si>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</si>
  <si>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</si>
  <si>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</si>
  <si>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</si>
  <si>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</si>
  <si>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</si>
  <si>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</si>
  <si>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</si>
  <si>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</si>
  <si>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</si>
  <si>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</si>
  <si>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</si>
  <si>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</si>
  <si>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</si>
  <si>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</si>
  <si>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</si>
  <si>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</si>
  <si>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</si>
  <si>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</si>
  <si>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</si>
  <si>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</si>
  <si>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</si>
  <si>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</si>
  <si>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</si>
  <si>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</si>
  <si>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</si>
  <si>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</si>
  <si>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</si>
  <si>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</si>
  <si>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</si>
  <si>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</si>
  <si>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</si>
  <si>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</si>
  <si>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</si>
  <si>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</si>
  <si>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</si>
  <si>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</si>
  <si>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</si>
  <si>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</si>
  <si>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</si>
  <si>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</si>
  <si>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</si>
  <si>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</si>
  <si>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</si>
  <si>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</si>
  <si>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</si>
  <si>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</si>
  <si>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</si>
  <si>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</si>
  <si>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</si>
  <si>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</si>
  <si>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</si>
  <si>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</si>
  <si>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</si>
  <si>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</si>
  <si>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</si>
  <si>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</si>
  <si>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</si>
  <si>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</si>
  <si>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</si>
  <si>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</si>
  <si>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</si>
  <si>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</si>
  <si>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</si>
  <si>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</si>
  <si>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</si>
  <si>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</si>
  <si>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</si>
  <si>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</si>
  <si>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</si>
  <si>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</si>
  <si>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</si>
  <si>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</si>
  <si>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</si>
  <si>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</si>
  <si>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</si>
  <si>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</si>
  <si>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</si>
  <si>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</si>
  <si>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</si>
  <si>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</si>
  <si>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</si>
  <si>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</si>
  <si>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</si>
  <si>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</si>
  <si>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</si>
  <si>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</si>
  <si>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</si>
  <si>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</si>
  <si>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</si>
  <si>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</si>
  <si>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</si>
  <si>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</si>
  <si>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</si>
  <si>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</si>
  <si>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</si>
  <si>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</si>
  <si>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</si>
  <si>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</si>
  <si>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</si>
  <si>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</si>
  <si>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</si>
  <si>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</si>
  <si>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</si>
  <si>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</si>
  <si>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</si>
  <si>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</si>
  <si>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</si>
  <si>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</si>
  <si>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</si>
  <si>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</si>
  <si>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</si>
  <si>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</si>
  <si>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</si>
  <si>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</si>
  <si>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</si>
  <si>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</si>
  <si>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</si>
  <si>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</si>
  <si>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</si>
  <si>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</si>
  <si>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</si>
  <si>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</si>
  <si>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</si>
  <si>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</si>
  <si>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</si>
  <si>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</si>
  <si>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</si>
  <si>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</si>
  <si>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</si>
  <si>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</si>
  <si>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</si>
  <si>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</si>
  <si>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</si>
  <si>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</si>
  <si>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</si>
  <si>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</si>
  <si>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</si>
  <si>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</si>
  <si>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</si>
  <si>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</si>
  <si>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</si>
  <si>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</si>
  <si>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</si>
  <si>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</si>
  <si>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</si>
  <si>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</si>
  <si>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</si>
  <si>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</si>
  <si>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</si>
  <si>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</si>
  <si>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</si>
  <si>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</si>
  <si>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</si>
  <si>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</si>
  <si>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</si>
  <si>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</si>
  <si>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</si>
  <si>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</si>
  <si>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</si>
  <si>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</si>
  <si>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</si>
  <si>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</si>
  <si>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</si>
  <si>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</si>
  <si>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</si>
  <si>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</si>
  <si>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</si>
  <si>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</si>
  <si>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</si>
  <si>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</si>
  <si>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</si>
  <si>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</si>
  <si>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</si>
  <si>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</si>
  <si>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</si>
  <si>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</si>
  <si>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</si>
  <si>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</si>
  <si>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</si>
  <si>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</si>
  <si>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</si>
  <si>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</si>
  <si>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</si>
  <si>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</si>
  <si>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</si>
  <si>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</si>
  <si>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</si>
  <si>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</si>
  <si>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</si>
  <si>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</si>
  <si>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</si>
  <si>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</si>
  <si>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</si>
  <si>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</si>
  <si>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</si>
  <si>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</si>
  <si>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</si>
  <si>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</si>
  <si>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</si>
  <si>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</si>
  <si>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</si>
  <si>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</si>
  <si>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</si>
  <si>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</si>
  <si>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</si>
  <si>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</si>
  <si>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</si>
  <si>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</si>
  <si>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</si>
  <si>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</si>
  <si>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</si>
  <si>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</si>
  <si>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</si>
  <si>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</si>
  <si>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</si>
  <si>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</si>
  <si>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</si>
  <si>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</si>
  <si>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</si>
  <si>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</si>
  <si>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</si>
  <si>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</si>
  <si>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</si>
  <si>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</si>
  <si>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</si>
  <si>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</si>
  <si>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</si>
  <si>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</si>
  <si>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</si>
  <si>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</si>
  <si>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</si>
  <si>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</si>
  <si>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</si>
  <si>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</si>
  <si>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</si>
  <si>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</si>
  <si>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</si>
  <si>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</si>
  <si>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</si>
  <si>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</si>
  <si>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</si>
  <si>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</si>
  <si>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</si>
  <si>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</si>
  <si>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</si>
  <si>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</si>
  <si>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</si>
  <si>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</si>
  <si>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</si>
  <si>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</si>
  <si>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</si>
  <si>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</si>
  <si>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</si>
  <si>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</si>
  <si>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</si>
  <si>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</si>
  <si>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</si>
  <si>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</si>
  <si>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</si>
  <si>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</si>
  <si>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</si>
  <si>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</si>
  <si>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</si>
  <si>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</si>
  <si>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</si>
  <si>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</si>
  <si>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</si>
  <si>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</si>
  <si>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</si>
  <si>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</si>
  <si>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</si>
  <si>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</si>
  <si>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</si>
  <si>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</si>
  <si>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</si>
  <si>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</si>
  <si>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</si>
  <si>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</si>
  <si>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</si>
  <si>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</si>
  <si>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</si>
  <si>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</si>
  <si>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</si>
  <si>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</si>
  <si>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</si>
  <si>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</si>
  <si>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</si>
  <si>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</si>
  <si>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</si>
  <si>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</si>
  <si>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</si>
  <si>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</si>
  <si>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</si>
  <si>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</si>
  <si>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</si>
  <si>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</si>
  <si>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</si>
  <si>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</si>
  <si>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</si>
  <si>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</si>
  <si>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</si>
  <si>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</si>
  <si>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</si>
  <si>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</si>
  <si>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</si>
  <si>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</si>
  <si>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</si>
  <si>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</si>
  <si>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</si>
  <si>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</si>
  <si>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</si>
  <si>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</si>
  <si>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</si>
  <si>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</si>
  <si>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</si>
  <si>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</si>
  <si>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</si>
  <si>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</si>
  <si>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</si>
  <si>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</si>
  <si>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</si>
  <si>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</si>
  <si>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</si>
  <si>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</si>
  <si>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</si>
  <si>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</si>
  <si>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</si>
  <si>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</si>
  <si>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</si>
  <si>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</si>
  <si>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</si>
  <si>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</si>
  <si>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</si>
  <si>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</si>
  <si>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</si>
  <si>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</si>
  <si>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</si>
  <si>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</si>
  <si>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</si>
  <si>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</si>
  <si>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</si>
  <si>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</si>
  <si>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</si>
  <si>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</si>
  <si>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</si>
  <si>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</si>
  <si>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</si>
  <si>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</si>
  <si>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</si>
  <si>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</si>
  <si>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</si>
  <si>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</si>
  <si>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</si>
  <si>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</si>
  <si>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</si>
  <si>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</si>
  <si>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</si>
  <si>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</si>
  <si>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</si>
  <si>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</si>
  <si>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</si>
  <si>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</si>
  <si>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</si>
  <si>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</si>
  <si>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</si>
  <si>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</si>
  <si>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</si>
  <si>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</si>
  <si>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</si>
  <si>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</si>
  <si>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</si>
  <si>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</si>
  <si>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</si>
  <si>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</si>
  <si>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</si>
  <si>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</si>
  <si>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</si>
  <si>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</si>
  <si>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</si>
  <si>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</si>
  <si>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</si>
  <si>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</si>
  <si>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</si>
  <si>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</si>
  <si>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</si>
  <si>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</si>
  <si>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</si>
  <si>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</si>
  <si>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</si>
  <si>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</si>
  <si>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</si>
  <si>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</si>
  <si>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</si>
  <si>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</si>
  <si>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</si>
  <si>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</si>
  <si>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</si>
  <si>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</si>
  <si>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</si>
  <si>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</si>
  <si>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</si>
  <si>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</si>
  <si>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</si>
  <si>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</si>
  <si>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</si>
  <si>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</si>
  <si>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</si>
  <si>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</si>
  <si>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</si>
  <si>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</si>
  <si>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</si>
  <si>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</si>
  <si>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</si>
  <si>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</si>
  <si>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</si>
  <si>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</si>
  <si>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</si>
  <si>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</si>
  <si>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</si>
  <si>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</si>
  <si>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</si>
  <si>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</si>
  <si>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</si>
  <si>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</si>
  <si>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</si>
  <si>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</si>
  <si>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</si>
  <si>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</si>
  <si>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</si>
  <si>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</si>
  <si>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</si>
  <si>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</si>
  <si>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</si>
  <si>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</si>
  <si>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</si>
  <si>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</si>
  <si>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</si>
  <si>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</si>
  <si>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</si>
  <si>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</si>
  <si>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</si>
  <si>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</si>
  <si>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</si>
  <si>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</si>
  <si>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</si>
  <si>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</si>
  <si>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</si>
  <si>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</si>
  <si>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</si>
  <si>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</si>
  <si>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</si>
  <si>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</si>
  <si>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</si>
  <si>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</si>
  <si>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</si>
  <si>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</si>
  <si>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</si>
  <si>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</si>
  <si>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</si>
  <si>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</si>
  <si>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</si>
  <si>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</si>
  <si>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</si>
  <si>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</si>
  <si>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</si>
  <si>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</si>
  <si>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</si>
  <si>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</si>
  <si>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</si>
  <si>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</si>
  <si>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</si>
  <si>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</si>
  <si>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</si>
  <si>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</si>
  <si>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</si>
  <si>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</si>
  <si>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</si>
  <si>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</si>
  <si>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</si>
  <si>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</si>
  <si>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</si>
  <si>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</si>
  <si>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</si>
  <si>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</si>
  <si>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</si>
  <si>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</si>
  <si>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</si>
  <si>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</si>
  <si>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</si>
  <si>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</si>
  <si>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</si>
  <si>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</si>
  <si>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</si>
  <si>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</si>
  <si>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</si>
  <si>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</si>
  <si>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</si>
  <si>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</si>
  <si>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</si>
  <si>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</si>
  <si>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</si>
  <si>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</si>
  <si>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</si>
  <si>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</si>
  <si>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</si>
  <si>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</si>
  <si>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</si>
  <si>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</si>
  <si>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</si>
  <si>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</si>
  <si>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</si>
  <si>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</si>
  <si>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</si>
  <si>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</si>
  <si>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</si>
  <si>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</si>
  <si>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</si>
  <si>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</si>
  <si>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</si>
  <si>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</si>
  <si>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</si>
  <si>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</si>
  <si>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</si>
  <si>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</si>
  <si>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</si>
  <si>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</si>
  <si>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</si>
  <si>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</si>
  <si>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</si>
  <si>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</si>
  <si>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</si>
  <si>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</si>
  <si>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</si>
  <si>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</si>
  <si>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</si>
  <si>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</si>
  <si>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</si>
  <si>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</si>
  <si>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</si>
  <si>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</si>
  <si>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</si>
  <si>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</si>
  <si>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</si>
  <si>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</si>
  <si>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</si>
  <si>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</si>
  <si>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</si>
  <si>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</si>
  <si>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</si>
  <si>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</si>
  <si>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</si>
  <si>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</si>
  <si>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</si>
  <si>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</si>
  <si>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</si>
  <si>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</si>
  <si>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</si>
  <si>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</si>
  <si>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</si>
  <si>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</si>
  <si>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</si>
  <si>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</si>
  <si>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</si>
  <si>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</si>
  <si>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</si>
  <si>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</si>
  <si>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</si>
  <si>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</si>
  <si>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</si>
  <si>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</si>
  <si>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</si>
  <si>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</si>
  <si>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</si>
  <si>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</si>
  <si>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</si>
  <si>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</si>
  <si>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</si>
  <si>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</si>
  <si>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</si>
  <si>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</si>
  <si>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</si>
  <si>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</si>
  <si>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</si>
  <si>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</si>
  <si>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</si>
  <si>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</si>
  <si>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</si>
  <si>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</si>
  <si>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</si>
  <si>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</si>
  <si>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</si>
  <si>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</si>
  <si>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</si>
  <si>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</si>
  <si>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</si>
  <si>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</si>
  <si>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</si>
  <si>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</si>
  <si>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</si>
  <si>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</si>
  <si>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</si>
  <si>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</si>
  <si>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</si>
  <si>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</si>
  <si>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</si>
  <si>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</si>
  <si>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</si>
  <si>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</si>
  <si>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</si>
  <si>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</si>
  <si>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</si>
  <si>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</si>
  <si>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</si>
  <si>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</si>
  <si>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</si>
  <si>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</si>
  <si>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</si>
  <si>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</si>
  <si>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</si>
  <si>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</si>
  <si>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</si>
  <si>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</si>
  <si>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</si>
  <si>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</si>
  <si>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</si>
  <si>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</si>
  <si>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</si>
  <si>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</si>
  <si>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</si>
  <si>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</si>
  <si>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</si>
  <si>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</si>
  <si>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</si>
  <si>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</si>
  <si>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</si>
  <si>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</si>
  <si>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</si>
  <si>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</si>
  <si>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</si>
  <si>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</si>
  <si>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</si>
  <si>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</si>
  <si>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</si>
  <si>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</si>
  <si>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</si>
  <si>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</si>
  <si>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</si>
  <si>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</si>
  <si>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</si>
  <si>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</si>
  <si>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</si>
  <si>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</si>
  <si>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</si>
  <si>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</si>
  <si>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</si>
  <si>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</si>
  <si>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</si>
  <si>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</si>
  <si>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</si>
  <si>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</si>
  <si>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</si>
  <si>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</si>
  <si>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</si>
  <si>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</si>
  <si>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</si>
  <si>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</si>
  <si>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</si>
  <si>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</si>
  <si>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</si>
  <si>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</si>
  <si>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</si>
  <si>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</si>
  <si>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</si>
  <si>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</si>
  <si>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</si>
  <si>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</si>
  <si>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</si>
  <si>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</si>
  <si>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</si>
  <si>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</si>
  <si>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</si>
  <si>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</si>
  <si>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</si>
  <si>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</si>
  <si>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</si>
  <si>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</si>
  <si>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</si>
  <si>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</si>
  <si>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</si>
  <si>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</si>
  <si>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</si>
  <si>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</si>
  <si>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</si>
  <si>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</si>
  <si>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</si>
  <si>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</si>
  <si>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</si>
  <si>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</si>
  <si>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</si>
  <si>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</si>
  <si>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</si>
  <si>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</si>
  <si>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</si>
  <si>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</si>
  <si>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</si>
  <si>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</si>
  <si>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</si>
  <si>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</si>
  <si>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</si>
  <si>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</si>
  <si>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</si>
  <si>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</si>
  <si>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</si>
  <si>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</si>
  <si>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</si>
  <si>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</si>
  <si>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</si>
  <si>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</si>
  <si>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</si>
  <si>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</si>
  <si>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</si>
  <si>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</si>
  <si>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</si>
  <si>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</si>
  <si>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</si>
  <si>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</si>
  <si>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</si>
  <si>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</si>
  <si>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</si>
  <si>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</si>
  <si>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</si>
  <si>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</si>
  <si>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</si>
  <si>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</si>
  <si>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</si>
  <si>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</si>
  <si>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</si>
  <si>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</si>
  <si>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</si>
  <si>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</si>
  <si>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</si>
  <si>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</si>
  <si>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</si>
  <si>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</si>
  <si>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</si>
  <si>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</si>
  <si>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</si>
  <si>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</si>
  <si>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</si>
  <si>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</si>
  <si>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</si>
  <si>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</si>
  <si>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</si>
  <si>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</si>
  <si>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</si>
  <si>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</si>
  <si>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</si>
  <si>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</si>
  <si>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</si>
  <si>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</si>
  <si>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</si>
  <si>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</si>
  <si>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</si>
  <si>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</si>
  <si>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</si>
  <si>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</si>
  <si>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</si>
  <si>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</si>
  <si>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</si>
  <si>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</si>
  <si>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</si>
  <si>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</si>
  <si>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</si>
  <si>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</si>
  <si>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</si>
  <si>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</si>
  <si>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</si>
  <si>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</si>
  <si>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</si>
  <si>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</si>
  <si>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</si>
  <si>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</si>
  <si>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</si>
  <si>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</si>
  <si>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</si>
  <si>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</si>
  <si>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</si>
  <si>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</si>
  <si>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</si>
  <si>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</si>
  <si>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</si>
  <si>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</si>
  <si>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</si>
  <si>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</si>
  <si>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</si>
  <si>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</si>
  <si>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</si>
  <si>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</si>
  <si>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</si>
  <si>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</si>
  <si>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</si>
  <si>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</si>
  <si>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</si>
  <si>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</si>
  <si>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</si>
  <si>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</si>
  <si>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</si>
  <si>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</si>
  <si>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</si>
  <si>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</si>
  <si>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</si>
  <si>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</si>
  <si>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</si>
  <si>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</si>
  <si>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</si>
  <si>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</si>
  <si>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</si>
  <si>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</si>
  <si>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</si>
  <si>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</si>
  <si>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</si>
  <si>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</si>
  <si>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</si>
  <si>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</si>
  <si>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</si>
  <si>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</si>
  <si>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</si>
  <si>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</si>
  <si>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</si>
  <si>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</si>
  <si>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</si>
  <si>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</si>
  <si>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</si>
  <si>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</si>
  <si>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</si>
  <si>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</si>
  <si>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</si>
  <si>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</si>
  <si>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</si>
  <si>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</si>
  <si>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</si>
  <si>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</si>
  <si>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</si>
  <si>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</si>
  <si>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</si>
  <si>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</si>
  <si>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</si>
  <si>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</si>
  <si>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</si>
  <si>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</si>
  <si>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</si>
  <si>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</si>
  <si>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</si>
  <si>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</si>
  <si>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</si>
  <si>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</si>
  <si>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</si>
  <si>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</si>
  <si>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</si>
  <si>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</si>
  <si>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</si>
  <si>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</si>
  <si>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</si>
  <si>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</si>
  <si>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</si>
  <si>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</si>
  <si>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</si>
  <si>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</si>
  <si>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</si>
  <si>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</si>
  <si>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</si>
  <si>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</si>
  <si>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</si>
  <si>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</si>
  <si>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</si>
  <si>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</si>
  <si>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</si>
  <si>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</si>
  <si>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</si>
  <si>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</si>
  <si>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</si>
  <si>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</si>
  <si>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</si>
  <si>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</si>
  <si>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</si>
  <si>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</si>
  <si>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</si>
  <si>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</si>
  <si>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</si>
  <si>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</si>
  <si>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</si>
  <si>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</si>
  <si>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</si>
  <si>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</si>
  <si>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</si>
  <si>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</si>
  <si>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</si>
  <si>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</si>
  <si>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</si>
  <si>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</si>
  <si>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</si>
  <si>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</si>
  <si>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</si>
  <si>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</si>
  <si>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</si>
  <si>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</si>
  <si>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</si>
  <si>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</si>
  <si>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</si>
  <si>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</si>
  <si>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</si>
  <si>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</si>
  <si>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</si>
  <si>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</si>
  <si>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</si>
  <si>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</si>
  <si>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</si>
  <si>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</si>
  <si>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</si>
  <si>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</si>
  <si>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</si>
  <si>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</si>
  <si>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</si>
  <si>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</si>
  <si>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</si>
  <si>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</si>
  <si>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</si>
  <si>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</si>
  <si>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</si>
  <si>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</si>
  <si>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</si>
  <si>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</si>
  <si>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</si>
  <si>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</si>
  <si>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</si>
  <si>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</si>
  <si>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</si>
  <si>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</si>
  <si>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</si>
  <si>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</si>
  <si>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</si>
  <si>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</si>
  <si>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</si>
  <si>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</si>
  <si>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</si>
  <si>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</si>
  <si>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</si>
  <si>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</si>
  <si>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</si>
  <si>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</si>
  <si>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</si>
  <si>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</si>
  <si>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</si>
  <si>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</si>
  <si>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</si>
  <si>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</si>
  <si>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</si>
  <si>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</si>
  <si>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</si>
  <si>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</si>
  <si>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</si>
  <si>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</si>
  <si>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</si>
  <si>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</si>
  <si>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</si>
  <si>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</si>
  <si>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</si>
  <si>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</si>
  <si>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</si>
  <si>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</si>
  <si>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</si>
  <si>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</si>
  <si>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</si>
  <si>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</si>
  <si>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</si>
  <si>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</si>
  <si>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</si>
  <si>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</si>
  <si>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</si>
  <si>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</si>
  <si>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</si>
  <si>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</si>
  <si>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</si>
  <si>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</si>
  <si>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</si>
  <si>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</si>
  <si>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</si>
  <si>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</si>
  <si>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</si>
  <si>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</si>
  <si>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</si>
  <si>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</si>
  <si>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</si>
  <si>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</si>
  <si>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</si>
  <si>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</si>
  <si>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</si>
  <si>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</si>
  <si>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</si>
  <si>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</si>
  <si>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</si>
  <si>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</si>
  <si>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</si>
  <si>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</si>
  <si>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</si>
  <si>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</si>
  <si>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</si>
  <si>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</si>
  <si>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</si>
  <si>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</si>
  <si>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</si>
  <si>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</si>
  <si>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</si>
  <si>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</si>
  <si>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</si>
  <si>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</si>
  <si>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</si>
  <si>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</si>
  <si>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</si>
  <si>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</si>
  <si>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</si>
  <si>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</si>
  <si>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</si>
  <si>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</si>
  <si>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</si>
  <si>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</si>
  <si>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</si>
  <si>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</si>
  <si>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</si>
  <si>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</si>
  <si>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</si>
  <si>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</si>
  <si>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</si>
  <si>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</si>
  <si>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</si>
  <si>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</si>
  <si>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</si>
  <si>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</si>
  <si>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</si>
  <si>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</si>
  <si>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</si>
  <si>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</si>
  <si>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</si>
  <si>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</si>
  <si>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</si>
  <si>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</si>
  <si>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</si>
  <si>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</si>
  <si>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</si>
  <si>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</si>
  <si>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</si>
  <si>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</si>
  <si>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</si>
  <si>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</si>
  <si>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</si>
  <si>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</si>
  <si>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</si>
  <si>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</si>
  <si>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</si>
  <si>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</si>
  <si>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</si>
  <si>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</si>
  <si>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</si>
  <si>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</si>
  <si>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</si>
  <si>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</si>
  <si>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</si>
  <si>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</si>
  <si>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</si>
  <si>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</si>
  <si>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</si>
  <si>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</si>
  <si>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</si>
  <si>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</si>
  <si>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</si>
  <si>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</si>
  <si>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</si>
  <si>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</si>
  <si>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</si>
  <si>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</si>
  <si>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</si>
  <si>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</si>
  <si>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</si>
  <si>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</si>
  <si>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</si>
  <si>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</si>
  <si>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</si>
  <si>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</si>
  <si>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</si>
  <si>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</si>
  <si>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</si>
  <si>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</si>
  <si>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</si>
  <si>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</si>
  <si>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</si>
  <si>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</si>
  <si>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</si>
  <si>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</si>
  <si>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</si>
  <si>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</si>
  <si>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</si>
  <si>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</si>
  <si>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</si>
  <si>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</si>
  <si>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</si>
  <si>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</si>
  <si>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</si>
  <si>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</si>
  <si>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</si>
  <si>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</si>
  <si>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</si>
  <si>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</si>
  <si>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</si>
  <si>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</si>
  <si>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</si>
  <si>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</si>
  <si>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</si>
  <si>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</si>
  <si>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</si>
  <si>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</si>
  <si>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</si>
  <si>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</si>
  <si>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</si>
  <si>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</si>
  <si>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</si>
  <si>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</si>
  <si>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</si>
  <si>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</si>
  <si>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</si>
  <si>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</si>
  <si>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</si>
  <si>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</si>
  <si>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</si>
  <si>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</si>
  <si>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</si>
  <si>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</si>
  <si>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</si>
  <si>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</si>
  <si>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</si>
  <si>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</si>
  <si>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</si>
  <si>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</si>
  <si>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</si>
  <si>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</si>
  <si>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</si>
  <si>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</si>
  <si>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</si>
  <si>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</si>
  <si>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</si>
  <si>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</si>
  <si>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</si>
  <si>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</si>
  <si>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</si>
  <si>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</si>
  <si>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</si>
  <si>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</si>
  <si>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</si>
  <si>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</si>
  <si>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</si>
  <si>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</si>
  <si>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</si>
  <si>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</si>
  <si>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</si>
  <si>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</si>
  <si>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</si>
  <si>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</si>
  <si>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</si>
  <si>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</si>
  <si>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</si>
  <si>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</si>
  <si>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</si>
  <si>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</si>
  <si>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</si>
  <si>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</si>
  <si>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</si>
  <si>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</si>
  <si>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</si>
  <si>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</si>
  <si>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</si>
  <si>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</si>
  <si>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</si>
  <si>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</si>
  <si>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</si>
  <si>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</si>
  <si>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</si>
  <si>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</si>
  <si>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</si>
  <si>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</si>
  <si>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</si>
  <si>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</si>
  <si>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</si>
  <si>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</si>
  <si>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</si>
  <si>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</si>
  <si>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</si>
  <si>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</si>
  <si>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</si>
  <si>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</si>
  <si>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</si>
  <si>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</si>
  <si>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</si>
  <si>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</si>
  <si>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</si>
  <si>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</si>
  <si>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</si>
  <si>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</si>
  <si>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</si>
  <si>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</si>
  <si>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</si>
  <si>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</si>
  <si>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</si>
  <si>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</si>
  <si>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</si>
  <si>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</si>
  <si>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</si>
  <si>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</si>
  <si>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</si>
  <si>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</si>
  <si>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</si>
  <si>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</si>
  <si>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</si>
  <si>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</si>
  <si>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</si>
  <si>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</si>
  <si>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</si>
  <si>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</si>
  <si>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</si>
  <si>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</si>
  <si>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</si>
  <si>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</si>
  <si>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</si>
  <si>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</si>
  <si>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</si>
  <si>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</si>
  <si>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</si>
  <si>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</si>
  <si>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</si>
  <si>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</si>
  <si>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</si>
  <si>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</si>
  <si>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</si>
  <si>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</si>
  <si>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</si>
  <si>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</si>
  <si>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</si>
  <si>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</si>
  <si>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</si>
  <si>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</si>
  <si>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</si>
  <si>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</si>
  <si>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</si>
  <si>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</si>
  <si>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</si>
  <si>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</si>
  <si>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</si>
  <si>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</si>
  <si>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</si>
  <si>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</si>
  <si>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</si>
  <si>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</si>
  <si>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</si>
  <si>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</si>
  <si>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</si>
  <si>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</si>
  <si>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</si>
  <si>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</si>
  <si>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</si>
  <si>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</si>
  <si>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</si>
  <si>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</si>
  <si>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</si>
  <si>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</si>
  <si>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</si>
  <si>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</si>
  <si>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</si>
  <si>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</si>
  <si>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</si>
  <si>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</si>
  <si>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</si>
  <si>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</si>
  <si>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</si>
  <si>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</si>
  <si>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</si>
  <si>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</si>
  <si>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</si>
  <si>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</si>
  <si>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</si>
  <si>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</si>
  <si>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</si>
  <si>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</si>
  <si>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</si>
  <si>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</si>
  <si>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</si>
  <si>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</si>
  <si>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</si>
  <si>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</si>
  <si>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</si>
  <si>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</si>
  <si>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</si>
  <si>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</si>
  <si>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</si>
  <si>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</si>
  <si>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</si>
  <si>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</si>
  <si>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</si>
  <si>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</si>
  <si>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</si>
  <si>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</si>
  <si>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</si>
  <si>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</si>
  <si>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</si>
  <si>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</si>
  <si>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</si>
  <si>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</si>
  <si>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</si>
  <si>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</si>
  <si>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</si>
  <si>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</si>
  <si>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</si>
  <si>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</si>
  <si>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</si>
  <si>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</si>
  <si>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</si>
  <si>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</si>
  <si>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</si>
  <si>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</si>
  <si>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</si>
  <si>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</si>
  <si>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</si>
  <si>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</si>
  <si>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</si>
  <si>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</si>
  <si>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</si>
  <si>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</si>
  <si>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</si>
  <si>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</si>
  <si>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</si>
  <si>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</si>
  <si>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</si>
  <si>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</si>
  <si>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</si>
  <si>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</si>
  <si>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</si>
  <si>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</si>
  <si>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</si>
  <si>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</si>
  <si>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</si>
  <si>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</si>
  <si>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</si>
  <si>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</si>
  <si>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</si>
  <si>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</si>
  <si>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</si>
  <si>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</si>
  <si>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</si>
  <si>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</si>
  <si>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</si>
  <si>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</si>
  <si>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</si>
  <si>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</si>
  <si>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</si>
  <si>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</si>
  <si>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</si>
  <si>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</si>
  <si>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</si>
  <si>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</si>
  <si>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</si>
  <si>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</si>
  <si>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</si>
  <si>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</si>
  <si>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</si>
  <si>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</si>
  <si>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</si>
  <si>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</si>
  <si>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</si>
  <si>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</si>
  <si>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</si>
  <si>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</si>
  <si>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</si>
  <si>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</si>
  <si>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</si>
  <si>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</si>
  <si>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</si>
  <si>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</si>
  <si>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</si>
  <si>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</si>
  <si>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</si>
  <si>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</si>
  <si>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</si>
  <si>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</si>
  <si>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</si>
  <si>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</si>
  <si>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</si>
  <si>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</si>
  <si>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</si>
  <si>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</si>
  <si>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</si>
  <si>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</si>
  <si>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</si>
  <si>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</si>
  <si>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</si>
  <si>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</si>
  <si>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</si>
  <si>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</si>
  <si>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</si>
  <si>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</si>
  <si>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</si>
  <si>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</si>
  <si>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</si>
  <si>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</si>
  <si>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</si>
  <si>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</si>
  <si>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</si>
  <si>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</si>
  <si>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</si>
  <si>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</si>
  <si>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</si>
  <si>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</si>
  <si>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</si>
  <si>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</si>
  <si>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</si>
  <si>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</si>
  <si>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</si>
  <si>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</si>
  <si>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</si>
  <si>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</si>
  <si>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</si>
  <si>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</si>
  <si>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</si>
  <si>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</si>
  <si>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</si>
  <si>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</si>
  <si>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</si>
  <si>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</si>
  <si>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</si>
  <si>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</si>
  <si>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</si>
  <si>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</si>
  <si>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</si>
  <si>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</si>
  <si>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</si>
  <si>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</si>
  <si>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</si>
  <si>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</si>
  <si>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</si>
  <si>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</si>
  <si>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</si>
  <si>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</si>
  <si>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</si>
  <si>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</si>
  <si>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</si>
  <si>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</si>
  <si>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</si>
  <si>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</si>
  <si>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</si>
  <si>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</si>
  <si>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</si>
  <si>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</si>
  <si>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</si>
  <si>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</si>
  <si>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</si>
  <si>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</si>
  <si>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</si>
  <si>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</si>
  <si>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</si>
  <si>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</si>
  <si>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</si>
  <si>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</si>
  <si>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</si>
  <si>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</si>
  <si>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</si>
  <si>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</si>
  <si>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</si>
  <si>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</si>
  <si>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</si>
  <si>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</si>
  <si>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</si>
  <si>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</si>
  <si>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</si>
  <si>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</si>
  <si>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</si>
  <si>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</si>
  <si>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</si>
  <si>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</si>
  <si>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</si>
  <si>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</si>
  <si>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</si>
  <si>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</si>
  <si>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</si>
  <si>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</si>
  <si>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</si>
  <si>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</si>
  <si>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</si>
  <si>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</si>
  <si>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</si>
  <si>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</si>
  <si>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</si>
  <si>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</si>
  <si>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</si>
  <si>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</si>
  <si>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</si>
  <si>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</si>
  <si>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</si>
  <si>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</si>
  <si>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</si>
  <si>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</si>
  <si>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</si>
  <si>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</si>
  <si>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</si>
  <si>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</si>
  <si>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</si>
  <si>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</si>
  <si>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</si>
  <si>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</si>
  <si>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</si>
  <si>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</si>
  <si>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</si>
  <si>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</si>
  <si>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</si>
  <si>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</si>
  <si>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</si>
  <si>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</si>
  <si>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</si>
  <si>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</si>
  <si>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</si>
  <si>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</si>
  <si>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</si>
  <si>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</si>
  <si>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</si>
  <si>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</si>
  <si>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</si>
  <si>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</si>
  <si>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</si>
  <si>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</si>
  <si>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</si>
  <si>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</si>
  <si>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</si>
  <si>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</si>
  <si>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</si>
  <si>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</si>
  <si>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</si>
  <si>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</si>
  <si>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</si>
  <si>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</si>
  <si>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</si>
  <si>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</si>
  <si>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</si>
  <si>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</si>
  <si>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</si>
  <si>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</si>
  <si>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</si>
  <si>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</si>
  <si>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</si>
  <si>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</si>
  <si>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</si>
  <si>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</si>
  <si>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</si>
  <si>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</si>
  <si>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</si>
  <si>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</si>
  <si>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</si>
  <si>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</si>
  <si>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</si>
  <si>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</si>
  <si>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</si>
  <si>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</si>
  <si>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</si>
  <si>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</si>
  <si>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</si>
  <si>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</si>
  <si>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</si>
  <si>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</si>
  <si>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</si>
  <si>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</si>
  <si>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</si>
  <si>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</si>
  <si>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</si>
  <si>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</si>
  <si>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</si>
  <si>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</si>
  <si>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</si>
  <si>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</si>
  <si>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</si>
  <si>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</si>
  <si>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</si>
  <si>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</si>
  <si>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</si>
  <si>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</si>
  <si>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</si>
  <si>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</si>
  <si>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</si>
  <si>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</si>
  <si>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</si>
  <si>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</si>
  <si>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</si>
  <si>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</si>
  <si>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</si>
  <si>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</si>
  <si>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</si>
  <si>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</si>
  <si>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</si>
  <si>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</si>
  <si>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</si>
  <si>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</si>
  <si>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</si>
  <si>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</si>
  <si>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</si>
  <si>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</si>
  <si>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</si>
  <si>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</si>
  <si>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</si>
  <si>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</si>
  <si>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</si>
  <si>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</si>
  <si>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</si>
  <si>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</si>
  <si>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</si>
  <si>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</si>
  <si>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</si>
  <si>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</si>
  <si>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</si>
  <si>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</si>
  <si>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</si>
  <si>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</si>
  <si>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</si>
  <si>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</si>
  <si>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</si>
  <si>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</si>
  <si>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</si>
  <si>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</si>
  <si>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</si>
  <si>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</si>
  <si>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</si>
  <si>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</si>
  <si>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</si>
  <si>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</si>
  <si>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</si>
  <si>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</si>
  <si>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</si>
  <si>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</si>
  <si>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</si>
  <si>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</si>
  <si>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</si>
  <si>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</si>
  <si>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</si>
  <si>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</si>
  <si>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</si>
  <si>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</si>
  <si>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</si>
  <si>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</si>
  <si>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</si>
  <si>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</si>
  <si>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</si>
  <si>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</si>
  <si>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</si>
  <si>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</si>
  <si>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</si>
  <si>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</si>
  <si>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</si>
  <si>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</si>
  <si>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</si>
  <si>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</si>
  <si>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</si>
  <si>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</si>
  <si>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</si>
  <si>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</si>
  <si>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</si>
  <si>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</si>
  <si>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</si>
  <si>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</si>
  <si>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</si>
  <si>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</si>
  <si>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</si>
  <si>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</si>
  <si>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</si>
  <si>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</si>
  <si>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</si>
  <si>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</si>
  <si>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</si>
  <si>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</si>
  <si>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</si>
  <si>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</si>
  <si>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</si>
  <si>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</si>
  <si>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</si>
  <si>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</si>
  <si>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</si>
  <si>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</si>
  <si>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</si>
  <si>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</si>
  <si>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</si>
  <si>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</si>
  <si>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</si>
  <si>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</si>
  <si>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</si>
  <si>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</si>
  <si>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</si>
  <si>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</si>
  <si>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</si>
  <si>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</si>
  <si>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</si>
  <si>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</si>
  <si>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</si>
  <si>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</si>
  <si>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</si>
  <si>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</si>
  <si>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</si>
  <si>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</si>
  <si>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</si>
  <si>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</si>
  <si>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</si>
  <si>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</si>
  <si>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</si>
  <si>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</si>
  <si>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</si>
  <si>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</si>
  <si>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</si>
  <si>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</si>
  <si>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</si>
  <si>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</si>
  <si>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</si>
  <si>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</si>
  <si>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</si>
  <si>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</si>
  <si>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</si>
  <si>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</si>
  <si>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</si>
  <si>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</si>
  <si>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</si>
  <si>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</si>
  <si>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</si>
  <si>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</si>
  <si>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</si>
  <si>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</si>
  <si>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</si>
  <si>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</si>
  <si>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</si>
  <si>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</si>
  <si>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</si>
  <si>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</si>
  <si>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</si>
  <si>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</si>
  <si>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</si>
  <si>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</si>
  <si>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</si>
  <si>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</si>
  <si>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</si>
  <si>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</si>
  <si>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</si>
  <si>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</si>
  <si>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</si>
  <si>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</si>
  <si>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</si>
  <si>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</si>
  <si>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</si>
  <si>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</si>
  <si>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</si>
  <si>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</si>
  <si>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</si>
  <si>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</si>
  <si>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</si>
  <si>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</si>
  <si>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</si>
  <si>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</si>
  <si>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</si>
  <si>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</si>
  <si>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</si>
  <si>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</si>
  <si>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</si>
  <si>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</si>
  <si>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</si>
  <si>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</si>
  <si>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</si>
  <si>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</si>
  <si>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</si>
  <si>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</si>
  <si>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</si>
  <si>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</si>
  <si>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</si>
  <si>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</si>
  <si>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</si>
  <si>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</si>
  <si>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</si>
  <si>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</si>
  <si>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</si>
  <si>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</si>
  <si>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</si>
  <si>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</si>
  <si>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</si>
  <si>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</si>
  <si>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</si>
  <si>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</si>
  <si>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</si>
  <si>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</si>
  <si>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</si>
  <si>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</si>
  <si>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</si>
  <si>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</si>
  <si>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</si>
  <si>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</si>
  <si>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</si>
  <si>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</si>
  <si>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</si>
  <si>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</si>
  <si>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</si>
  <si>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</si>
  <si>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</si>
  <si>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</si>
  <si>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</si>
  <si>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</si>
  <si>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</si>
  <si>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</si>
  <si>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</si>
  <si>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</si>
  <si>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</si>
  <si>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</si>
  <si>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</si>
  <si>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</si>
  <si>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</si>
  <si>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</si>
  <si>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</si>
  <si>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</si>
  <si>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</si>
  <si>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</si>
  <si>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</si>
  <si>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</si>
  <si>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</si>
  <si>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</si>
  <si>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</si>
  <si>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</si>
  <si>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</si>
  <si>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</si>
  <si>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</si>
  <si>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</si>
  <si>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</si>
  <si>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</si>
  <si>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</si>
  <si>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</si>
  <si>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</si>
  <si>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</si>
  <si>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</si>
  <si>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</si>
  <si>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</si>
  <si>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</si>
  <si>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</si>
  <si>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</si>
  <si>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</si>
  <si>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</si>
  <si>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</si>
  <si>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</si>
  <si>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</si>
  <si>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</si>
  <si>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</si>
  <si>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</si>
  <si>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</si>
  <si>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</si>
  <si>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</si>
  <si>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</si>
  <si>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</si>
  <si>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</si>
  <si>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</si>
  <si>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</si>
  <si>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</si>
  <si>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</si>
  <si>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</si>
  <si>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</si>
  <si>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</si>
  <si>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</si>
  <si>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</si>
  <si>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</si>
  <si>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</si>
  <si>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</si>
  <si>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</si>
  <si>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</si>
  <si>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</si>
  <si>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</si>
  <si>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</si>
  <si>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</si>
  <si>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</si>
  <si>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</si>
  <si>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</si>
  <si>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</si>
  <si>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</si>
  <si>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</si>
  <si>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</si>
  <si>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</si>
  <si>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</si>
  <si>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</si>
  <si>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</si>
  <si>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</si>
  <si>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</si>
  <si>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</si>
  <si>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</si>
  <si>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</si>
  <si>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</si>
  <si>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</si>
  <si>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</si>
  <si>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</si>
  <si>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</si>
  <si>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</si>
  <si>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</si>
  <si>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</si>
  <si>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</si>
  <si>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</si>
  <si>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</si>
  <si>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</si>
  <si>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</si>
  <si>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</si>
  <si>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</si>
  <si>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</si>
  <si>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</si>
  <si>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</si>
  <si>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</si>
  <si>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</si>
  <si>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</si>
  <si>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</si>
  <si>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</si>
  <si>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</si>
  <si>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</si>
  <si>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</si>
  <si>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</si>
  <si>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</si>
  <si>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</si>
  <si>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</si>
  <si>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</si>
  <si>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</si>
  <si>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</si>
  <si>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</si>
  <si>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</si>
  <si>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</si>
  <si>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</si>
  <si>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</si>
  <si>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</si>
  <si>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</si>
  <si>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</si>
  <si>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</si>
  <si>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</si>
  <si>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</si>
  <si>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</si>
  <si>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</si>
  <si>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</si>
  <si>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</si>
  <si>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</si>
  <si>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</si>
  <si>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</si>
  <si>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</si>
  <si>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</si>
  <si>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</si>
  <si>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</si>
  <si>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</si>
  <si>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</si>
  <si>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</si>
  <si>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</si>
  <si>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</si>
  <si>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</si>
  <si>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</si>
  <si>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</si>
  <si>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</si>
  <si>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</si>
  <si>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</si>
  <si>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</si>
  <si>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</si>
  <si>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</si>
  <si>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</si>
  <si>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</si>
  <si>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</si>
  <si>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</si>
  <si>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</si>
  <si>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</si>
  <si>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</si>
  <si>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</si>
  <si>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</si>
  <si>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</si>
  <si>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</si>
  <si>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</si>
  <si>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</si>
  <si>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</si>
  <si>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</si>
  <si>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</si>
  <si>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</si>
  <si>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</si>
  <si>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</si>
  <si>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</si>
  <si>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</si>
  <si>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</si>
  <si>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</si>
  <si>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</si>
  <si>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</si>
  <si>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</si>
  <si>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</si>
  <si>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</si>
  <si>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</si>
  <si>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</si>
  <si>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</si>
  <si>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</si>
  <si>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</si>
  <si>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</si>
  <si>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</si>
  <si>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</si>
  <si>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</si>
  <si>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</si>
  <si>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</si>
  <si>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</si>
  <si>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</si>
  <si>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</si>
  <si>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</si>
  <si>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</si>
  <si>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</si>
  <si>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</si>
  <si>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</si>
  <si>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</si>
  <si>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</si>
  <si>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</si>
  <si>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</si>
  <si>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</si>
  <si>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</si>
  <si>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</si>
  <si>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</si>
  <si>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</si>
  <si>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</si>
  <si>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</si>
  <si>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</si>
  <si>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</si>
  <si>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</si>
  <si>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</si>
  <si>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</si>
  <si>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</si>
  <si>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</si>
  <si>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</si>
  <si>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</si>
  <si>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</si>
  <si>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</si>
  <si>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</si>
  <si>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</si>
  <si>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</si>
  <si>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</si>
  <si>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</si>
  <si>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</si>
  <si>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</si>
  <si>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</si>
  <si>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</si>
  <si>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</si>
  <si>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</si>
  <si>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</si>
  <si>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</si>
  <si>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</si>
  <si>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</si>
  <si>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</si>
  <si>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</si>
  <si>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</si>
  <si>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</si>
  <si>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</si>
  <si>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</si>
  <si>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</si>
  <si>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</si>
  <si>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</si>
  <si>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</si>
  <si>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</si>
  <si>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</si>
  <si>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</si>
  <si>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</si>
  <si>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</si>
  <si>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</si>
  <si>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</si>
  <si>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</si>
  <si>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</si>
  <si>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</si>
  <si>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</si>
  <si>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</si>
  <si>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</si>
  <si>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</si>
  <si>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</si>
  <si>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</si>
  <si>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</si>
  <si>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</si>
  <si>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</si>
  <si>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</si>
  <si>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</si>
  <si>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</si>
  <si>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</si>
  <si>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</si>
  <si>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</si>
  <si>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</si>
  <si>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</si>
  <si>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</si>
  <si>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</si>
  <si>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</si>
  <si>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</si>
  <si>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</si>
  <si>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</si>
  <si>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</si>
  <si>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</si>
  <si>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</si>
  <si>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</si>
  <si>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</si>
  <si>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</si>
  <si>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</si>
  <si>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</si>
  <si>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</si>
  <si>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</si>
  <si>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</si>
  <si>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</si>
  <si>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</si>
  <si>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</si>
  <si>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</si>
  <si>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</si>
  <si>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</si>
  <si>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</si>
  <si>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</si>
  <si>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</si>
  <si>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</si>
  <si>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</si>
  <si>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</si>
  <si>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</si>
  <si>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</si>
  <si>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</si>
  <si>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</si>
  <si>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</si>
  <si>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</si>
  <si>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</si>
  <si>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</si>
  <si>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</si>
  <si>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</si>
  <si>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</si>
  <si>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</si>
  <si>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</si>
  <si>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</si>
  <si>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</si>
  <si>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</si>
  <si>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</si>
  <si>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</si>
  <si>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</si>
  <si>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</si>
  <si>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</si>
  <si>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</si>
  <si>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</si>
  <si>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</si>
  <si>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</si>
  <si>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</si>
  <si>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</si>
  <si>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</si>
  <si>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</si>
  <si>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</si>
  <si>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</si>
  <si>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</si>
  <si>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</si>
  <si>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</si>
  <si>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</si>
  <si>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</si>
  <si>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</si>
  <si>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</si>
  <si>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</si>
  <si>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</si>
  <si>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</si>
  <si>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</si>
  <si>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</si>
  <si>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</si>
  <si>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</si>
  <si>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</si>
  <si>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</si>
  <si>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</si>
  <si>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</si>
  <si>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</si>
  <si>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</si>
  <si>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</si>
  <si>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</si>
  <si>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</si>
  <si>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</si>
  <si>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</si>
  <si>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</si>
  <si>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</si>
  <si>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</si>
  <si>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</si>
  <si>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</si>
  <si>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</si>
  <si>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</si>
  <si>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</si>
  <si>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</si>
  <si>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</si>
  <si>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</si>
  <si>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</si>
  <si>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</si>
  <si>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</si>
  <si>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</si>
  <si>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</si>
  <si>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</si>
  <si>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</si>
  <si>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</si>
  <si>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</si>
  <si>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</si>
  <si>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</si>
  <si>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</si>
  <si>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</si>
  <si>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</si>
  <si>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</si>
  <si>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</si>
  <si>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</si>
  <si>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</si>
  <si>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</si>
  <si>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</si>
  <si>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</si>
  <si>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</si>
  <si>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</si>
  <si>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</si>
  <si>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</si>
  <si>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</si>
  <si>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</si>
  <si>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</si>
  <si>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</si>
  <si>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</si>
  <si>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</si>
  <si>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</si>
  <si>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</si>
  <si>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</si>
  <si>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</si>
  <si>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</si>
  <si>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</si>
  <si>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</si>
  <si>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</si>
  <si>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</si>
  <si>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</si>
  <si>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</si>
  <si>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</si>
  <si>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</si>
  <si>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</si>
  <si>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</si>
  <si>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</si>
  <si>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</si>
  <si>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</si>
  <si>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</si>
  <si>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</si>
  <si>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</si>
  <si>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</si>
  <si>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</si>
  <si>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</si>
  <si>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</si>
  <si>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</si>
  <si>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</si>
  <si>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</si>
  <si>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</si>
  <si>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</si>
  <si>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</si>
  <si>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</si>
  <si>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</si>
  <si>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</si>
  <si>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</si>
  <si>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</si>
  <si>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</si>
  <si>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</si>
  <si>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</si>
  <si>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</si>
  <si>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</si>
  <si>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</si>
  <si>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</si>
  <si>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</si>
  <si>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</si>
  <si>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</si>
  <si>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</si>
  <si>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</si>
  <si>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</si>
  <si>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</si>
  <si>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</si>
  <si>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</si>
  <si>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</si>
  <si>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</si>
  <si>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</si>
  <si>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</si>
  <si>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</si>
  <si>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</si>
  <si>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</si>
  <si>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</si>
  <si>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</si>
  <si>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</si>
  <si>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</si>
  <si>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</si>
  <si>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</si>
  <si>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</si>
  <si>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</si>
  <si>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</si>
  <si>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</si>
  <si>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</si>
  <si>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</si>
  <si>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</si>
  <si>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</si>
  <si>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</si>
  <si>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</si>
  <si>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</si>
  <si>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</si>
  <si>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</si>
  <si>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</si>
  <si>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</si>
  <si>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</si>
  <si>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</si>
  <si>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</si>
  <si>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</si>
  <si>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</si>
  <si>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</si>
  <si>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</si>
  <si>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</si>
  <si>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</si>
  <si>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</si>
  <si>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</si>
  <si>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</si>
  <si>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</si>
  <si>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</si>
  <si>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</si>
  <si>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</si>
  <si>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</si>
  <si>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</si>
  <si>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</si>
  <si>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</si>
  <si>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</si>
  <si>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</si>
  <si>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</si>
  <si>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</si>
  <si>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</si>
  <si>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</si>
  <si>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</si>
  <si>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</si>
  <si>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</si>
  <si>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</si>
  <si>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</si>
  <si>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</si>
  <si>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</si>
  <si>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</si>
  <si>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</si>
  <si>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</si>
  <si>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</si>
  <si>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</si>
  <si>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</si>
  <si>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</si>
  <si>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</si>
  <si>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</si>
  <si>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</si>
  <si>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</si>
  <si>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</si>
  <si>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</si>
  <si>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</si>
  <si>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</si>
  <si>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</si>
  <si>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</si>
  <si>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</si>
  <si>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</si>
  <si>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</si>
  <si>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</si>
  <si>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</si>
  <si>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</si>
  <si>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</si>
  <si>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</si>
  <si>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</si>
  <si>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</si>
  <si>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</si>
  <si>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</si>
  <si>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</si>
  <si>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</si>
  <si>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</si>
  <si>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</si>
  <si>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</si>
  <si>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</si>
  <si>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</si>
  <si>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</si>
  <si>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</si>
  <si>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</si>
  <si>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</si>
  <si>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</si>
  <si>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</si>
  <si>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</si>
  <si>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</si>
  <si>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</si>
  <si>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</si>
  <si>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</si>
  <si>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</si>
  <si>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</si>
  <si>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</si>
  <si>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</si>
  <si>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</si>
  <si>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</si>
  <si>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</si>
  <si>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</si>
  <si>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</si>
  <si>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</si>
  <si>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</si>
  <si>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</si>
  <si>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</si>
  <si>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</si>
  <si>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</si>
  <si>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</si>
  <si>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</si>
  <si>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</si>
  <si>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</si>
  <si>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</si>
  <si>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</si>
  <si>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</si>
  <si>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</si>
  <si>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</si>
  <si>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</si>
  <si>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</si>
  <si>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</si>
  <si>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</si>
  <si>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</si>
  <si>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</si>
  <si>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</si>
  <si>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</si>
  <si>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</si>
  <si>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</si>
  <si>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</si>
  <si>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</si>
  <si>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</si>
  <si>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</si>
  <si>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</si>
  <si>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</si>
  <si>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</si>
  <si>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</si>
  <si>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</si>
  <si>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</si>
  <si>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</si>
  <si>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</si>
  <si>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</si>
  <si>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</si>
  <si>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</si>
  <si>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</si>
  <si>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</si>
  <si>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</si>
  <si>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</si>
  <si>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</si>
  <si>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</si>
  <si>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</si>
  <si>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</si>
  <si>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</si>
  <si>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</si>
  <si>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</si>
  <si>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</si>
  <si>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</si>
  <si>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</si>
  <si>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</si>
  <si>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</si>
  <si>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</si>
  <si>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</si>
  <si>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</si>
  <si>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</si>
  <si>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</si>
  <si>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</si>
  <si>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</si>
  <si>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</si>
  <si>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</si>
  <si>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</si>
  <si>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</si>
  <si>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</si>
  <si>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</si>
  <si>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</si>
  <si>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</si>
  <si>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</si>
  <si>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</si>
  <si>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</si>
  <si>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</si>
  <si>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</si>
  <si>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</si>
  <si>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</si>
  <si>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</si>
  <si>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</si>
  <si>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</si>
  <si>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</si>
  <si>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</si>
  <si>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</si>
  <si>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</si>
  <si>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</si>
  <si>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</si>
  <si>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</si>
  <si>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</si>
  <si>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</si>
  <si>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</si>
  <si>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</si>
  <si>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</si>
  <si>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</si>
  <si>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</si>
  <si>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</si>
  <si>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</si>
  <si>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</si>
  <si>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</si>
  <si>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</si>
  <si>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</si>
  <si>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</si>
  <si>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</si>
  <si>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</si>
  <si>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</si>
  <si>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</si>
  <si>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</si>
  <si>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</si>
  <si>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</si>
  <si>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</si>
  <si>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</si>
  <si>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</si>
  <si>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</si>
  <si>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</si>
  <si>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</si>
  <si>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</si>
  <si>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</si>
  <si>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</si>
  <si>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</si>
  <si>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</si>
  <si>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</si>
  <si>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</si>
  <si>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</si>
  <si>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</si>
  <si>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</si>
  <si>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</si>
  <si>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</si>
  <si>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</si>
  <si>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</si>
  <si>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</si>
  <si>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</si>
  <si>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</si>
  <si>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</si>
  <si>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</si>
  <si>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</si>
  <si>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</si>
  <si>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</si>
  <si>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</si>
  <si>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</si>
  <si>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</si>
  <si>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</si>
  <si>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</si>
  <si>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</si>
  <si>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</si>
  <si>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</si>
  <si>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</si>
  <si>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</si>
  <si>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</si>
  <si>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</si>
  <si>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</si>
  <si>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</si>
  <si>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</si>
  <si>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</si>
  <si>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</si>
  <si>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</si>
  <si>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</si>
  <si>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</si>
  <si>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</si>
  <si>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</si>
  <si>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</si>
  <si>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</si>
  <si>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</si>
  <si>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</si>
  <si>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</si>
  <si>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</si>
  <si>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</si>
  <si>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</si>
  <si>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</si>
  <si>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</si>
  <si>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</si>
  <si>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</si>
  <si>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</si>
  <si>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</si>
  <si>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</si>
  <si>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</si>
  <si>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</si>
  <si>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</si>
  <si>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</si>
  <si>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</si>
  <si>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</si>
  <si>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</si>
  <si>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</si>
  <si>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</si>
  <si>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</si>
  <si>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</si>
  <si>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</si>
  <si>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</si>
  <si>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</si>
  <si>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</si>
  <si>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</si>
  <si>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</si>
  <si>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</si>
  <si>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</si>
  <si>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</si>
  <si>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</si>
  <si>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</si>
  <si>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</si>
  <si>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</si>
  <si>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</si>
  <si>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</si>
  <si>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</si>
  <si>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</si>
  <si>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</si>
  <si>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</si>
  <si>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</si>
  <si>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</si>
  <si>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</si>
  <si>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</si>
  <si>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</si>
  <si>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</si>
  <si>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</si>
  <si>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</si>
  <si>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</si>
  <si>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</si>
  <si>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</si>
  <si>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</si>
  <si>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</si>
  <si>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</si>
  <si>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</si>
  <si>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</si>
  <si>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</si>
  <si>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</si>
  <si>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</si>
  <si>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</si>
  <si>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</si>
  <si>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</si>
  <si>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</si>
  <si>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</si>
  <si>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</si>
  <si>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</si>
  <si>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</si>
  <si>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</si>
  <si>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</si>
  <si>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</si>
  <si>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</si>
  <si>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</si>
  <si>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</si>
  <si>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</si>
  <si>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</si>
  <si>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</si>
  <si>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</si>
  <si>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</si>
  <si>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</si>
  <si>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</si>
  <si>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</si>
  <si>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</si>
  <si>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</si>
  <si>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</si>
  <si>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</si>
  <si>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</si>
  <si>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</si>
  <si>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</si>
  <si>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</si>
  <si>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</si>
  <si>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</si>
  <si>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</si>
  <si>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</si>
  <si>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</si>
  <si>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</si>
  <si>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</si>
  <si>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</si>
  <si>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</si>
  <si>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</si>
  <si>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</si>
  <si>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</si>
  <si>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</si>
  <si>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</si>
  <si>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</si>
  <si>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</si>
  <si>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</si>
  <si>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</si>
  <si>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</si>
  <si>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</si>
  <si>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</si>
  <si>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</si>
  <si>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</si>
  <si>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</si>
  <si>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</si>
  <si>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</si>
  <si>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</si>
  <si>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</si>
  <si>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</si>
  <si>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</si>
  <si>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</si>
  <si>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</si>
  <si>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</si>
  <si>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</si>
  <si>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</si>
  <si>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</si>
  <si>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</si>
  <si>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</si>
  <si>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</si>
  <si>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</si>
  <si>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</si>
  <si>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</si>
  <si>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</si>
  <si>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</si>
  <si>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</si>
  <si>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</si>
  <si>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</si>
  <si>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</si>
  <si>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</si>
  <si>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</si>
  <si>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</si>
  <si>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</si>
  <si>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</si>
  <si>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</si>
  <si>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</si>
  <si>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</si>
  <si>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</si>
  <si>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</si>
  <si>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</si>
  <si>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</si>
  <si>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</si>
  <si>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</si>
  <si>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</si>
  <si>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</si>
  <si>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</si>
  <si>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</si>
  <si>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</si>
  <si>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</si>
  <si>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</si>
  <si>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</si>
  <si>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</si>
  <si>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</si>
  <si>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</si>
  <si>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</si>
  <si>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</si>
  <si>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</si>
  <si>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</si>
  <si>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</si>
  <si>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</si>
  <si>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</si>
  <si>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</si>
  <si>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</si>
  <si>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</si>
  <si>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</si>
  <si>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</si>
  <si>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</si>
  <si>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</si>
  <si>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</si>
  <si>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</si>
  <si>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</si>
  <si>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</si>
  <si>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</si>
  <si>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</si>
  <si>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</si>
  <si>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</si>
  <si>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</si>
  <si>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</si>
  <si>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</si>
  <si>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</si>
  <si>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</si>
  <si>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</si>
  <si>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</si>
  <si>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</si>
  <si>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</si>
  <si>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</si>
  <si>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</si>
  <si>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</si>
  <si>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</si>
  <si>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</si>
  <si>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</si>
  <si>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</si>
  <si>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</si>
  <si>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</si>
  <si>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</si>
  <si>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</si>
  <si>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</si>
  <si>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</si>
  <si>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</si>
  <si>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</si>
  <si>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</si>
  <si>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</si>
  <si>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</si>
  <si>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</si>
  <si>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</si>
  <si>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</si>
  <si>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</si>
  <si>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</si>
  <si>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</si>
  <si>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</si>
  <si>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</si>
  <si>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</si>
  <si>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</si>
  <si>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</si>
  <si>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</si>
  <si>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</si>
  <si>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</si>
  <si>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</si>
  <si>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</si>
  <si>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</si>
  <si>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</si>
  <si>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</si>
  <si>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</si>
  <si>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</si>
  <si>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</si>
  <si>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</si>
  <si>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</si>
  <si>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</si>
  <si>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</si>
  <si>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</si>
  <si>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</si>
  <si>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</si>
  <si>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</si>
  <si>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</si>
  <si>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</si>
  <si>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</si>
  <si>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</si>
  <si>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</si>
  <si>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</si>
  <si>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</si>
  <si>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</si>
  <si>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</si>
  <si>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</si>
  <si>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</si>
  <si>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</si>
  <si>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</si>
  <si>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</si>
  <si>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</si>
  <si>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</si>
  <si>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</si>
  <si>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</si>
  <si>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</si>
  <si>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</si>
  <si>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</si>
  <si>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</si>
  <si>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</si>
  <si>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</si>
  <si>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</si>
  <si>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</si>
  <si>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</si>
  <si>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</si>
  <si>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</si>
  <si>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</si>
  <si>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</si>
  <si>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</si>
  <si>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</si>
  <si>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</si>
  <si>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</si>
  <si>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</si>
  <si>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</si>
  <si>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</si>
  <si>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</si>
  <si>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</si>
  <si>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</si>
  <si>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</si>
  <si>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</si>
  <si>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</si>
  <si>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</si>
  <si>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</si>
  <si>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</si>
  <si>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</si>
  <si>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</si>
  <si>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</si>
  <si>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</si>
  <si>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</si>
  <si>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</si>
  <si>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</si>
  <si>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</si>
  <si>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</si>
  <si>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</si>
  <si>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</si>
  <si>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</si>
  <si>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</si>
  <si>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</si>
  <si>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</si>
  <si>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</si>
  <si>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</si>
  <si>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</si>
  <si>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</si>
  <si>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</si>
  <si>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</si>
  <si>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</si>
  <si>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</si>
  <si>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</si>
  <si>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</si>
  <si>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</si>
  <si>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</si>
  <si>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</si>
  <si>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</si>
  <si>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</si>
  <si>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</si>
  <si>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</si>
  <si>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</si>
  <si>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</si>
  <si>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</si>
  <si>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</si>
  <si>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</si>
  <si>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</si>
  <si>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</si>
  <si>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</si>
  <si>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</si>
  <si>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</si>
  <si>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</si>
  <si>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</si>
  <si>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</si>
  <si>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</si>
  <si>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</si>
  <si>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</si>
  <si>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</si>
  <si>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</si>
  <si>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</si>
  <si>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</si>
  <si>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</si>
  <si>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</si>
  <si>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</si>
  <si>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</si>
  <si>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</si>
  <si>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</si>
  <si>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</si>
  <si>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</si>
  <si>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</si>
  <si>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</si>
  <si>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</si>
  <si>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</si>
  <si>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</si>
  <si>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</si>
  <si>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</si>
  <si>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</si>
  <si>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</si>
  <si>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</si>
  <si>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</si>
  <si>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</si>
  <si>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</si>
  <si>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</si>
  <si>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</si>
  <si>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</si>
  <si>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</si>
  <si>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</si>
  <si>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</si>
  <si>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</si>
  <si>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</si>
  <si>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</si>
  <si>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</si>
  <si>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</si>
  <si>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</si>
  <si>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</si>
  <si>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</si>
  <si>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</si>
  <si>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</si>
  <si>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</si>
  <si>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</si>
  <si>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</si>
  <si>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</si>
  <si>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</si>
  <si>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</si>
  <si>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</si>
  <si>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</si>
  <si>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</si>
  <si>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</si>
  <si>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</si>
  <si>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</si>
  <si>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</si>
  <si>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</si>
  <si>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</si>
  <si>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</si>
  <si>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</si>
  <si>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</si>
  <si>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</si>
  <si>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</si>
  <si>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</si>
  <si>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</si>
  <si>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</si>
  <si>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</si>
  <si>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</si>
  <si>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</si>
  <si>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</si>
  <si>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</si>
  <si>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</si>
  <si>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</si>
  <si>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</si>
  <si>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</si>
  <si>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</si>
  <si>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</si>
  <si>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</si>
  <si>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</si>
  <si>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</si>
  <si>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</si>
  <si>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</si>
  <si>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</si>
  <si>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</si>
  <si>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</si>
  <si>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</si>
  <si>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</si>
  <si>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</si>
  <si>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</si>
  <si>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</si>
  <si>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</si>
  <si>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</si>
  <si>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</si>
  <si>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</si>
  <si>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</si>
  <si>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</si>
  <si>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</si>
  <si>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</si>
  <si>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</si>
  <si>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</si>
  <si>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</si>
  <si>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</si>
  <si>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</si>
  <si>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</si>
  <si>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</si>
  <si>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</si>
  <si>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</si>
  <si>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</si>
  <si>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</si>
  <si>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</si>
  <si>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</si>
  <si>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</si>
  <si>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</si>
  <si>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</si>
  <si>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</si>
  <si>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</si>
  <si>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</si>
  <si>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</si>
  <si>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</si>
  <si>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</si>
  <si>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</si>
  <si>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</si>
  <si>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</si>
  <si>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</si>
  <si>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</si>
  <si>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</si>
  <si>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</si>
  <si>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</si>
  <si>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</si>
  <si>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</si>
  <si>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</si>
  <si>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</si>
  <si>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</si>
  <si>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</si>
  <si>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</si>
  <si>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</si>
  <si>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</si>
  <si>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</si>
  <si>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</si>
  <si>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</si>
  <si>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</si>
  <si>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</si>
  <si>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</si>
  <si>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</si>
  <si>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</si>
  <si>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</si>
  <si>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</si>
  <si>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</si>
  <si>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</si>
  <si>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</si>
  <si>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</si>
  <si>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</si>
  <si>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</si>
  <si>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</si>
  <si>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</si>
  <si>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</si>
  <si>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</si>
  <si>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</si>
  <si>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</si>
  <si>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</si>
  <si>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</si>
  <si>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</si>
  <si>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</si>
  <si>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</si>
  <si>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</si>
  <si>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</si>
  <si>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</si>
  <si>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</si>
  <si>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</si>
  <si>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</si>
  <si>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</si>
  <si>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</si>
  <si>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</si>
  <si>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</si>
  <si>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</si>
  <si>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</si>
  <si>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</si>
  <si>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</si>
  <si>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</si>
  <si>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</si>
  <si>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</si>
  <si>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</si>
  <si>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</si>
  <si>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</si>
  <si>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</si>
  <si>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</si>
  <si>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</si>
  <si>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</si>
  <si>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</si>
  <si>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</si>
  <si>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</si>
  <si>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</si>
  <si>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</si>
  <si>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</si>
  <si>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</si>
  <si>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</si>
  <si>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</si>
  <si>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</si>
  <si>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</si>
  <si>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</si>
  <si>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</si>
  <si>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</si>
  <si>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</si>
  <si>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</si>
  <si>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</si>
  <si>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</si>
  <si>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</si>
  <si>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</si>
  <si>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</si>
  <si>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</si>
  <si>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</si>
  <si>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</si>
  <si>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</si>
  <si>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</si>
  <si>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</si>
  <si>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</si>
  <si>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</si>
  <si>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</si>
  <si>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</si>
  <si>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</si>
  <si>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</si>
  <si>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</si>
  <si>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</si>
  <si>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</si>
  <si>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</si>
  <si>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</si>
  <si>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</si>
  <si>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</si>
  <si>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</si>
  <si>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</si>
  <si>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</si>
  <si>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</si>
  <si>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</si>
  <si>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</si>
  <si>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</si>
  <si>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</si>
  <si>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</si>
  <si>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</si>
  <si>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</si>
  <si>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</si>
  <si>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</si>
  <si>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</si>
  <si>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</si>
  <si>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</si>
  <si>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</si>
  <si>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</si>
  <si>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</si>
  <si>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</si>
  <si>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</si>
  <si>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</si>
  <si>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</si>
  <si>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</si>
  <si>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</si>
  <si>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</si>
  <si>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</si>
  <si>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</si>
  <si>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</si>
  <si>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</si>
  <si>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</si>
  <si>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</si>
  <si>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</si>
  <si>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</si>
  <si>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</si>
  <si>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</si>
  <si>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</si>
  <si>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</si>
  <si>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</si>
  <si>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</si>
  <si>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</si>
  <si>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</si>
  <si>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</si>
  <si>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</si>
  <si>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</si>
  <si>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</si>
  <si>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</si>
  <si>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</si>
  <si>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</si>
  <si>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</si>
  <si>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</si>
  <si>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</si>
  <si>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</si>
  <si>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</si>
  <si>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</si>
  <si>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</si>
  <si>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</si>
  <si>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</si>
  <si>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</si>
  <si>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</si>
  <si>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</si>
  <si>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</si>
  <si>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</si>
  <si>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</si>
  <si>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</si>
  <si>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</si>
  <si>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</si>
  <si>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</si>
  <si>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</si>
  <si>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</si>
  <si>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</si>
  <si>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</si>
  <si>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</si>
  <si>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</si>
  <si>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</si>
  <si>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</si>
  <si>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</si>
  <si>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</si>
  <si>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</si>
  <si>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</si>
  <si>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</si>
  <si>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</si>
  <si>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</si>
  <si>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</si>
  <si>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</si>
  <si>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</si>
  <si>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</si>
  <si>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</si>
  <si>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</si>
  <si>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</si>
  <si>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</si>
  <si>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</si>
  <si>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</si>
  <si>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</si>
  <si>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</si>
  <si>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</si>
  <si>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</si>
  <si>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</si>
  <si>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</si>
  <si>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</si>
  <si>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</si>
  <si>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</si>
  <si>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</si>
  <si>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</si>
  <si>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</si>
  <si>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</si>
  <si>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</si>
  <si>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</si>
  <si>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</si>
  <si>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</si>
  <si>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</si>
  <si>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</si>
  <si>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</si>
  <si>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</si>
  <si>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</si>
  <si>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</si>
  <si>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</si>
  <si>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</si>
  <si>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</si>
  <si>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</si>
  <si>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</si>
  <si>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</si>
  <si>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</si>
  <si>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</si>
  <si>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</si>
  <si>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</si>
  <si>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</si>
  <si>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</si>
  <si>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</si>
  <si>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</si>
  <si>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</si>
  <si>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</si>
  <si>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</si>
  <si>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</si>
  <si>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</si>
  <si>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</si>
  <si>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</si>
  <si>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</si>
  <si>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</si>
  <si>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</si>
  <si>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</si>
  <si>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</si>
  <si>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</si>
  <si>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</si>
  <si>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</si>
  <si>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</si>
  <si>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</si>
  <si>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</si>
  <si>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</si>
  <si>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</si>
  <si>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</si>
  <si>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</si>
  <si>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</si>
  <si>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</si>
  <si>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</si>
  <si>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</si>
  <si>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</si>
  <si>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</si>
  <si>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</si>
  <si>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</si>
  <si>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</si>
  <si>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</si>
  <si>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</si>
  <si>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</si>
  <si>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</si>
  <si>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</si>
  <si>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</si>
  <si>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</si>
  <si>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</si>
  <si>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</si>
  <si>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</si>
  <si>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</si>
  <si>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</si>
  <si>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</si>
  <si>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</si>
  <si>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</si>
  <si>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</si>
  <si>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</si>
  <si>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</si>
  <si>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</si>
  <si>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</si>
  <si>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</si>
  <si>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</si>
  <si>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</si>
  <si>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</si>
  <si>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</si>
  <si>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</si>
  <si>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</si>
  <si>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</si>
  <si>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</si>
  <si>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</si>
  <si>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</si>
  <si>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</si>
  <si>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</si>
  <si>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</si>
  <si>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</si>
  <si>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</si>
  <si>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</si>
  <si>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</si>
  <si>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</si>
  <si>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</si>
  <si>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</si>
  <si>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</si>
  <si>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</si>
  <si>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</si>
  <si>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</si>
  <si>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</si>
  <si>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</si>
  <si>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</si>
  <si>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</si>
  <si>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</si>
  <si>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</si>
  <si>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</si>
  <si>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</si>
  <si>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</si>
  <si>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</si>
  <si>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</si>
  <si>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</si>
  <si>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</si>
  <si>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</si>
  <si>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</si>
  <si>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</si>
  <si>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</si>
  <si>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</si>
  <si>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</si>
  <si>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</si>
  <si>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</si>
  <si>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</si>
  <si>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</si>
  <si>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</si>
  <si>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</si>
  <si>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</si>
  <si>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</si>
  <si>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</si>
  <si>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</si>
  <si>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</si>
  <si>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</si>
  <si>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</si>
  <si>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</si>
  <si>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</si>
  <si>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</si>
  <si>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</si>
  <si>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</si>
  <si>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</si>
  <si>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</si>
  <si>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</si>
  <si>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</si>
  <si>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</si>
  <si>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</si>
  <si>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</si>
  <si>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</si>
  <si>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</si>
  <si>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</si>
  <si>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</si>
  <si>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</si>
  <si>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</si>
  <si>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</si>
  <si>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</si>
  <si>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</si>
  <si>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</si>
  <si>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</si>
  <si>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</si>
  <si>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</si>
  <si>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</si>
  <si>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</si>
  <si>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</si>
  <si>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</si>
  <si>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</si>
  <si>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</si>
  <si>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</si>
  <si>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</si>
  <si>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</si>
  <si>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</si>
  <si>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</si>
  <si>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</si>
  <si>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</si>
  <si>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</si>
  <si>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</si>
  <si>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</si>
  <si>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</si>
  <si>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</si>
  <si>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</si>
  <si>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</si>
  <si>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</si>
  <si>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</si>
  <si>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</si>
  <si>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</si>
  <si>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</si>
  <si>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</si>
  <si>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</si>
  <si>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</si>
  <si>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</si>
  <si>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</si>
  <si>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</si>
  <si>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</si>
  <si>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</si>
  <si>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</si>
  <si>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</si>
  <si>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</si>
  <si>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</si>
  <si>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</si>
  <si>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</si>
  <si>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</si>
  <si>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</si>
  <si>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</si>
  <si>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</si>
  <si>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</si>
  <si>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</si>
  <si>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</si>
  <si>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</si>
  <si>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</si>
  <si>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</si>
  <si>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</si>
  <si>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</si>
  <si>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</si>
  <si>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</si>
  <si>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</si>
  <si>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</si>
  <si>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</si>
  <si>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</si>
  <si>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</si>
  <si>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</si>
  <si>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</si>
  <si>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</si>
  <si>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</si>
  <si>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</si>
  <si>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</si>
  <si>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</si>
  <si>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</si>
  <si>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</si>
  <si>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</si>
  <si>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</si>
  <si>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</si>
  <si>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</si>
  <si>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</si>
  <si>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</si>
  <si>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</si>
  <si>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</si>
  <si>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</si>
  <si>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</si>
  <si>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</si>
  <si>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</si>
  <si>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</si>
  <si>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</si>
  <si>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</si>
  <si>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</si>
  <si>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</si>
  <si>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</si>
  <si>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</si>
  <si>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</si>
  <si>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</si>
  <si>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</si>
  <si>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</si>
  <si>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</si>
  <si>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</si>
  <si>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</si>
  <si>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</si>
  <si>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</si>
  <si>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</si>
  <si>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</si>
  <si>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</si>
  <si>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</si>
  <si>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</si>
  <si>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</si>
  <si>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</si>
  <si>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</si>
  <si>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</si>
  <si>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</si>
  <si>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</si>
  <si>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</si>
  <si>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</si>
  <si>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</si>
  <si>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</si>
  <si>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</si>
  <si>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</si>
  <si>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</si>
  <si>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</si>
  <si>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</si>
  <si>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</si>
  <si>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</si>
  <si>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</si>
  <si>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</si>
  <si>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</si>
  <si>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</si>
  <si>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</si>
  <si>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</si>
  <si>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</si>
  <si>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</si>
  <si>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</si>
  <si>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</si>
  <si>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</si>
  <si>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</si>
  <si>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</si>
  <si>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</si>
  <si>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</si>
  <si>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</si>
  <si>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</si>
  <si>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</si>
  <si>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</si>
  <si>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</si>
  <si>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</si>
  <si>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</si>
  <si>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</si>
  <si>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</si>
  <si>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</si>
  <si>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</si>
  <si>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</si>
  <si>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</si>
  <si>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</si>
  <si>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</si>
  <si>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</si>
  <si>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</si>
  <si>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</si>
  <si>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</si>
  <si>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</si>
  <si>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</si>
  <si>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</si>
  <si>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</si>
  <si>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</si>
  <si>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</si>
  <si>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</si>
  <si>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</si>
  <si>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</si>
  <si>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</si>
  <si>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</si>
  <si>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</si>
  <si>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</si>
  <si>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</si>
  <si>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</si>
  <si>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</si>
  <si>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</si>
  <si>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</si>
  <si>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</si>
  <si>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</si>
  <si>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</si>
  <si>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</si>
  <si>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</si>
  <si>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</si>
  <si>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</si>
  <si>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</si>
  <si>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</si>
  <si>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</si>
  <si>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</si>
  <si>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</si>
  <si>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</si>
  <si>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</si>
  <si>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</si>
  <si>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</si>
  <si>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</si>
  <si>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</si>
  <si>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</si>
  <si>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</si>
  <si>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</si>
  <si>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</si>
  <si>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</si>
  <si>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</si>
  <si>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</si>
  <si>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</si>
  <si>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</si>
  <si>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</si>
  <si>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</si>
  <si>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</si>
  <si>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</si>
  <si>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</si>
  <si>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</si>
  <si>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</si>
  <si>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</si>
  <si>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</si>
  <si>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</si>
  <si>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</si>
  <si>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</si>
  <si>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</si>
  <si>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</si>
  <si>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</si>
  <si>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</si>
  <si>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</si>
  <si>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</si>
  <si>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</si>
  <si>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</si>
  <si>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</si>
  <si>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</si>
  <si>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</si>
  <si>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</si>
  <si>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</si>
  <si>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</si>
  <si>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</si>
  <si>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</si>
  <si>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</si>
  <si>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</si>
  <si>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</si>
  <si>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</si>
  <si>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</si>
  <si>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</si>
  <si>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</si>
  <si>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</si>
  <si>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</si>
  <si>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</si>
  <si>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</si>
  <si>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</si>
  <si>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</si>
  <si>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</si>
  <si>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</si>
  <si>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</si>
  <si>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</si>
  <si>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</si>
  <si>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</si>
  <si>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</si>
  <si>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</si>
  <si>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</si>
  <si>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</si>
  <si>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</si>
  <si>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</si>
  <si>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</si>
  <si>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</si>
  <si>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</si>
  <si>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</si>
  <si>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</si>
  <si>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</si>
  <si>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</si>
  <si>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</si>
  <si>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</si>
  <si>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</si>
  <si>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</si>
  <si>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</si>
  <si>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</si>
  <si>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</si>
  <si>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</si>
  <si>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</si>
  <si>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</si>
  <si>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</si>
  <si>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</si>
  <si>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</si>
  <si>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</si>
  <si>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</si>
  <si>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</si>
  <si>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</si>
  <si>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</si>
  <si>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</si>
  <si>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</si>
  <si>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</si>
  <si>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</si>
  <si>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</si>
  <si>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</si>
  <si>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</si>
  <si>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</si>
  <si>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</si>
  <si>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</si>
  <si>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</si>
  <si>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</si>
  <si>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</si>
  <si>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</si>
  <si>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</si>
  <si>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</si>
  <si>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</si>
  <si>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</si>
  <si>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</si>
  <si>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</si>
  <si>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</si>
  <si>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</si>
  <si>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</si>
  <si>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</si>
  <si>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</si>
  <si>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</si>
  <si>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</si>
  <si>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</si>
  <si>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</si>
  <si>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</si>
  <si>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</si>
  <si>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</si>
  <si>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</si>
  <si>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</si>
  <si>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</si>
  <si>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</si>
  <si>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</si>
  <si>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</si>
  <si>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</si>
  <si>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</si>
  <si>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</si>
  <si>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</si>
  <si>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</si>
  <si>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</si>
  <si>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</si>
  <si>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</si>
  <si>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</si>
  <si>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</si>
  <si>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</si>
  <si>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</si>
  <si>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</si>
  <si>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</si>
  <si>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</si>
  <si>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</si>
  <si>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</si>
  <si>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</si>
  <si>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</si>
  <si>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</si>
  <si>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</si>
  <si>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</si>
  <si>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</si>
  <si>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</si>
  <si>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</si>
  <si>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</si>
  <si>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</si>
  <si>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</si>
  <si>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</si>
  <si>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</si>
  <si>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</si>
  <si>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</si>
  <si>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</si>
  <si>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</si>
  <si>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</si>
  <si>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</si>
  <si>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</si>
  <si>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</si>
  <si>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</si>
  <si>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</si>
  <si>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</si>
  <si>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</si>
  <si>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</si>
  <si>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</si>
  <si>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</si>
  <si>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</si>
  <si>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</si>
  <si>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</si>
  <si>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</si>
  <si>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</si>
  <si>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</si>
  <si>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</si>
  <si>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</si>
  <si>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</si>
  <si>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</si>
  <si>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</si>
  <si>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</si>
  <si>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</si>
  <si>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</si>
  <si>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</si>
  <si>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</si>
  <si>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</si>
  <si>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</si>
  <si>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</si>
  <si>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</si>
  <si>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</si>
  <si>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</si>
  <si>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</si>
  <si>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</si>
  <si>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</si>
  <si>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</si>
  <si>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</si>
  <si>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</si>
  <si>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</si>
  <si>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</si>
  <si>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</si>
  <si>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</si>
  <si>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</si>
  <si>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</si>
  <si>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</si>
  <si>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</si>
  <si>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</si>
  <si>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</si>
  <si>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</si>
  <si>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</si>
  <si>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</si>
  <si>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</si>
  <si>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</si>
  <si>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</si>
  <si>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</si>
  <si>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</si>
  <si>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</si>
  <si>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</si>
  <si>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</si>
  <si>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</si>
  <si>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</si>
  <si>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</si>
  <si>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</si>
  <si>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</si>
  <si>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</si>
  <si>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</si>
  <si>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</si>
  <si>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</si>
  <si>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</si>
  <si>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</si>
  <si>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</si>
  <si>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</si>
  <si>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</si>
  <si>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</si>
  <si>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</si>
  <si>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</si>
  <si>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</si>
  <si>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</si>
  <si>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</si>
  <si>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</si>
  <si>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</si>
  <si>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</si>
  <si>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</si>
  <si>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</si>
  <si>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</si>
  <si>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</si>
  <si>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</si>
  <si>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</si>
  <si>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</si>
  <si>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</si>
  <si>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</si>
  <si>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</si>
  <si>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</si>
  <si>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</si>
  <si>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</si>
  <si>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</si>
  <si>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</si>
  <si>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</si>
  <si>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</si>
  <si>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</si>
  <si>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</si>
  <si>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</si>
  <si>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</si>
  <si>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</si>
  <si>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</si>
  <si>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</si>
  <si>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</si>
  <si>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</si>
  <si>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</si>
  <si>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</si>
  <si>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</si>
  <si>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</si>
  <si>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</si>
  <si>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</si>
  <si>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</si>
  <si>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</si>
  <si>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</si>
  <si>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</si>
  <si>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</si>
  <si>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</si>
  <si>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</si>
  <si>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</si>
  <si>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</si>
  <si>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</si>
  <si>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</si>
  <si>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</si>
  <si>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</si>
  <si>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</si>
  <si>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</si>
  <si>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</si>
  <si>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</si>
  <si>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</si>
  <si>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</si>
  <si>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</si>
  <si>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</si>
  <si>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</si>
  <si>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</si>
  <si>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</si>
  <si>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</si>
  <si>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</si>
  <si>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</si>
  <si>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</si>
  <si>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</si>
  <si>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</si>
  <si>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</si>
  <si>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</si>
  <si>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</si>
  <si>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</si>
  <si>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</si>
  <si>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</si>
  <si>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</si>
  <si>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</si>
  <si>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</si>
  <si>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</si>
  <si>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</si>
  <si>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</si>
  <si>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</si>
  <si>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</si>
  <si>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</si>
  <si>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</si>
  <si>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</si>
  <si>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</si>
  <si>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</si>
  <si>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</si>
  <si>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</si>
  <si>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</si>
  <si>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</si>
  <si>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</si>
  <si>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</si>
  <si>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</si>
  <si>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</si>
  <si>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</si>
  <si>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</si>
  <si>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</si>
  <si>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</si>
  <si>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</si>
  <si>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</si>
  <si>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</si>
  <si>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</si>
  <si>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</si>
  <si>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</si>
  <si>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</si>
  <si>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</si>
  <si>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</si>
  <si>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</si>
  <si>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</si>
  <si>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</si>
  <si>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</si>
  <si>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</si>
  <si>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</si>
  <si>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</si>
  <si>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</si>
  <si>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</si>
  <si>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</si>
  <si>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</si>
  <si>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</si>
  <si>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</si>
  <si>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</si>
  <si>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</si>
  <si>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</si>
  <si>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</si>
  <si>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</si>
  <si>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</si>
  <si>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</si>
  <si>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</si>
  <si>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</si>
  <si>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</si>
  <si>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</si>
  <si>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</si>
  <si>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</si>
  <si>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</si>
  <si>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</si>
  <si>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</si>
  <si>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</si>
  <si>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</si>
  <si>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</si>
  <si>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</si>
  <si>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</si>
  <si>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</si>
  <si>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</si>
  <si>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</si>
  <si>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</si>
  <si>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</si>
  <si>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</si>
  <si>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</si>
  <si>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</si>
  <si>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</si>
  <si>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</si>
  <si>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</si>
  <si>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</si>
  <si>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</si>
  <si>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</si>
  <si>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</si>
  <si>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</si>
  <si>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</si>
  <si>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</si>
  <si>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</si>
  <si>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</si>
  <si>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</si>
  <si>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</si>
  <si>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</si>
  <si>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</si>
  <si>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</si>
  <si>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</si>
  <si>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</si>
  <si>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</si>
  <si>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</si>
  <si>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</si>
  <si>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</si>
  <si>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</si>
  <si>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</si>
  <si>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</si>
  <si>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</si>
  <si>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</si>
  <si>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</si>
  <si>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</si>
  <si>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</si>
  <si>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</si>
  <si>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</si>
  <si>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</si>
  <si>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</si>
  <si>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</si>
  <si>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</si>
  <si>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</si>
  <si>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</si>
  <si>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</si>
  <si>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</si>
  <si>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</si>
  <si>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</si>
  <si>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</si>
  <si>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</si>
  <si>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</si>
  <si>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</si>
  <si>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</si>
  <si>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</si>
  <si>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</si>
  <si>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</si>
  <si>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</si>
  <si>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</si>
  <si>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</si>
  <si>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</si>
  <si>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</si>
  <si>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</si>
  <si>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</si>
  <si>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</si>
  <si>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</si>
  <si>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</si>
  <si>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</si>
  <si>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</si>
  <si>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</si>
  <si>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</si>
  <si>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</si>
  <si>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</si>
  <si>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</si>
  <si>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</si>
  <si>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</si>
  <si>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</si>
  <si>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</si>
  <si>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</si>
  <si>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</si>
  <si>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</si>
  <si>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</si>
  <si>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</si>
  <si>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</si>
  <si>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</si>
  <si>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</si>
  <si>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</si>
  <si>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</si>
  <si>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</si>
  <si>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</si>
  <si>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</si>
  <si>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</si>
  <si>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</si>
  <si>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</si>
  <si>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</si>
  <si>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</si>
  <si>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</si>
  <si>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</si>
  <si>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</si>
  <si>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</si>
  <si>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</si>
  <si>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</si>
  <si>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</si>
  <si>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</si>
  <si>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</si>
  <si>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</si>
  <si>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</si>
  <si>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</si>
  <si>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</si>
  <si>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</si>
  <si>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</si>
  <si>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</si>
  <si>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</si>
  <si>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</si>
  <si>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</si>
  <si>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</si>
  <si>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</si>
  <si>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</si>
  <si>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</si>
  <si>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</si>
  <si>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</si>
  <si>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</si>
  <si>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</si>
  <si>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</si>
  <si>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</si>
  <si>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</si>
  <si>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</si>
  <si>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</si>
  <si>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</si>
  <si>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</si>
  <si>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</si>
  <si>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</si>
  <si>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</si>
  <si>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</si>
  <si>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</si>
  <si>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</si>
  <si>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</si>
  <si>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</si>
  <si>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</si>
  <si>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</si>
  <si>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</si>
  <si>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</si>
  <si>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</si>
  <si>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</si>
  <si>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</si>
  <si>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</si>
  <si>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</si>
  <si>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</si>
  <si>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</si>
  <si>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</si>
  <si>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</si>
  <si>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</si>
  <si>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</si>
  <si>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</si>
  <si>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</si>
  <si>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</si>
  <si>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</si>
  <si>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</si>
  <si>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</si>
  <si>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</si>
  <si>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</si>
  <si>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</si>
  <si>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</si>
  <si>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</si>
  <si>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</si>
  <si>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</si>
  <si>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</si>
  <si>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</si>
  <si>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</si>
  <si>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</si>
  <si>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</si>
  <si>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</si>
  <si>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</si>
  <si>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</si>
  <si>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</si>
  <si>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</si>
  <si>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</si>
  <si>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</si>
  <si>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</si>
  <si>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</si>
  <si>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</si>
  <si>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</si>
  <si>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</si>
  <si>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</si>
  <si>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</si>
  <si>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</si>
  <si>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</si>
  <si>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</si>
  <si>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</si>
  <si>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</si>
  <si>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</si>
  <si>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</si>
  <si>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</si>
  <si>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</si>
  <si>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</si>
  <si>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</si>
  <si>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</si>
  <si>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</si>
  <si>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</si>
  <si>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</si>
  <si>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</si>
  <si>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</si>
  <si>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</si>
  <si>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</si>
  <si>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</si>
  <si>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</si>
  <si>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</si>
  <si>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</si>
  <si>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</si>
  <si>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</si>
  <si>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</si>
  <si>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</si>
  <si>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</si>
  <si>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</si>
  <si>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</si>
  <si>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</si>
  <si>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</si>
  <si>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</si>
  <si>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</si>
  <si>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</si>
  <si>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</si>
  <si>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</si>
  <si>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</si>
  <si>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</si>
  <si>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</si>
  <si>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</si>
  <si>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</si>
  <si>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</si>
  <si>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</si>
  <si>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</si>
  <si>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</si>
  <si>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</si>
  <si>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</si>
  <si>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</si>
  <si>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</si>
  <si>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</si>
  <si>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</si>
  <si>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</si>
  <si>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</si>
  <si>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</si>
  <si>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</si>
  <si>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</si>
  <si>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</si>
  <si>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</si>
  <si>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</si>
  <si>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</si>
  <si>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</si>
  <si>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</si>
  <si>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</si>
  <si>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</si>
  <si>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</si>
  <si>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</si>
  <si>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</si>
  <si>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</si>
  <si>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</si>
  <si>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</si>
  <si>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</si>
  <si>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</si>
  <si>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</si>
  <si>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</si>
  <si>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</si>
  <si>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</si>
  <si>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</si>
  <si>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</si>
  <si>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</si>
  <si>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</si>
  <si>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</si>
  <si>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</si>
  <si>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</si>
  <si>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</si>
  <si>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</si>
  <si>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</si>
  <si>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</si>
  <si>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</si>
  <si>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</si>
  <si>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</si>
  <si>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</si>
  <si>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</si>
  <si>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</si>
  <si>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</si>
  <si>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</si>
  <si>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</si>
  <si>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</si>
  <si>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</si>
  <si>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</si>
  <si>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</si>
  <si>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</si>
  <si>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</si>
  <si>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</si>
  <si>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</si>
  <si>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</si>
  <si>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</si>
  <si>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</si>
  <si>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</si>
  <si>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</si>
  <si>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</si>
  <si>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</si>
  <si>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</si>
  <si>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</si>
  <si>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</si>
  <si>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</si>
  <si>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</si>
  <si>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</si>
  <si>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</si>
  <si>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</si>
  <si>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</si>
  <si>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</si>
  <si>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</si>
  <si>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</si>
  <si>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</si>
  <si>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</si>
  <si>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</si>
  <si>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</si>
  <si>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</si>
  <si>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</si>
  <si>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</si>
  <si>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</si>
  <si>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</si>
  <si>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</si>
  <si>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</si>
  <si>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</si>
  <si>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</si>
  <si>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</si>
  <si>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</si>
  <si>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</si>
  <si>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</si>
  <si>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</si>
  <si>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</si>
  <si>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</si>
  <si>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</si>
  <si>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</si>
  <si>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</si>
  <si>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</si>
  <si>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</si>
  <si>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</si>
  <si>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</si>
  <si>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</si>
  <si>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</si>
  <si>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</si>
  <si>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</si>
  <si>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</si>
  <si>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</si>
  <si>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</si>
  <si>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</si>
  <si>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</si>
  <si>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</si>
  <si>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</si>
  <si>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</si>
  <si>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</si>
  <si>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</si>
  <si>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</si>
  <si>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</si>
  <si>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</si>
  <si>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</si>
  <si>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</si>
  <si>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</si>
  <si>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</si>
  <si>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</si>
  <si>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</si>
  <si>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</si>
  <si>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</si>
  <si>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</si>
  <si>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</si>
  <si>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</si>
  <si>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</si>
  <si>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</si>
  <si>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</si>
  <si>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</si>
  <si>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</si>
  <si>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</si>
  <si>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</si>
  <si>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</si>
  <si>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</si>
  <si>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</si>
  <si>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</si>
  <si>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</si>
  <si>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</si>
  <si>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</si>
  <si>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</si>
  <si>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</si>
  <si>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</si>
  <si>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</si>
  <si>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</si>
  <si>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</si>
  <si>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</si>
  <si>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</si>
  <si>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</si>
  <si>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</si>
  <si>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</si>
  <si>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</si>
  <si>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</si>
  <si>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</si>
  <si>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</si>
  <si>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</si>
  <si>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</si>
  <si>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</si>
  <si>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</si>
  <si>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</si>
  <si>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</si>
  <si>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</si>
  <si>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</si>
  <si>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</si>
  <si>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</si>
  <si>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</si>
  <si>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</si>
  <si>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</si>
  <si>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</si>
  <si>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</si>
  <si>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</si>
  <si>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</si>
  <si>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</si>
  <si>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</si>
  <si>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</si>
  <si>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</si>
  <si>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</si>
  <si>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</si>
  <si>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</si>
  <si>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</si>
  <si>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</si>
  <si>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</si>
  <si>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</si>
  <si>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</si>
  <si>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</si>
  <si>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</si>
  <si>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</si>
  <si>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</si>
  <si>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</si>
  <si>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</si>
  <si>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</si>
  <si>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</si>
  <si>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</si>
  <si>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</si>
  <si>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</si>
  <si>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</si>
  <si>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</si>
  <si>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</si>
  <si>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</si>
  <si>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</si>
  <si>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</si>
  <si>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</si>
  <si>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</si>
  <si>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</si>
  <si>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</si>
  <si>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</si>
  <si>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</si>
  <si>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</si>
  <si>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</si>
  <si>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</si>
  <si>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</si>
  <si>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</si>
  <si>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</si>
  <si>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</si>
  <si>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</si>
  <si>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</si>
  <si>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</si>
  <si>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</si>
  <si>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</si>
  <si>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</si>
  <si>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</si>
  <si>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</si>
  <si>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</si>
  <si>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</si>
  <si>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</si>
  <si>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</si>
  <si>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</si>
  <si>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</si>
  <si>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</si>
  <si>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</si>
  <si>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</si>
  <si>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</si>
  <si>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</si>
  <si>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</si>
  <si>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</si>
  <si>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</si>
  <si>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</si>
  <si>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</si>
  <si>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</si>
  <si>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</si>
  <si>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</si>
  <si>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</si>
  <si>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</si>
  <si>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</si>
  <si>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</si>
  <si>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</si>
  <si>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</si>
  <si>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</si>
  <si>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</si>
  <si>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</si>
  <si>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</si>
  <si>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</si>
  <si>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</si>
  <si>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</si>
  <si>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</si>
  <si>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</si>
  <si>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</si>
  <si>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</si>
  <si>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</si>
  <si>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</si>
  <si>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</si>
  <si>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</si>
  <si>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</si>
  <si>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</si>
  <si>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</si>
  <si>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</si>
  <si>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</si>
  <si>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</si>
  <si>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</si>
  <si>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</si>
  <si>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</si>
  <si>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</si>
  <si>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</si>
  <si>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</si>
  <si>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</si>
  <si>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</si>
  <si>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</si>
  <si>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</si>
  <si>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</si>
  <si>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</si>
  <si>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</si>
  <si>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</si>
  <si>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</si>
  <si>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</si>
  <si>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</si>
  <si>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</si>
  <si>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</si>
  <si>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</si>
  <si>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</si>
  <si>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</si>
  <si>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</si>
  <si>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</si>
  <si>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</si>
  <si>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</si>
  <si>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</si>
  <si>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</si>
  <si>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</si>
  <si>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</si>
  <si>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</si>
  <si>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</si>
  <si>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</si>
  <si>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</si>
  <si>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</si>
  <si>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</si>
  <si>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</si>
  <si>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</si>
  <si>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</si>
  <si>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</si>
  <si>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</si>
  <si>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</si>
  <si>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</si>
  <si>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</si>
  <si>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</si>
  <si>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</si>
  <si>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</si>
  <si>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</si>
  <si>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</si>
  <si>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</si>
  <si>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</si>
  <si>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</si>
  <si>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</si>
  <si>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</si>
  <si>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</si>
  <si>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</si>
  <si>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</si>
  <si>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</si>
  <si>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</si>
  <si>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</si>
  <si>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</si>
  <si>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</si>
  <si>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</si>
  <si>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</si>
  <si>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</si>
  <si>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</si>
  <si>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</si>
  <si>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</si>
  <si>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</si>
  <si>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</si>
  <si>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</si>
  <si>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</si>
  <si>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</si>
  <si>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</si>
  <si>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</si>
  <si>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</si>
  <si>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</si>
  <si>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</si>
  <si>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</si>
  <si>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</si>
  <si>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</si>
  <si>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</si>
  <si>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</si>
  <si>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</si>
  <si>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</si>
  <si>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</si>
  <si>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</si>
  <si>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</si>
  <si>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</si>
  <si>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</si>
  <si>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</si>
  <si>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</si>
  <si>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</si>
  <si>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</si>
  <si>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</si>
  <si>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</si>
  <si>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</si>
  <si>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</si>
  <si>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</si>
  <si>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</si>
  <si>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</si>
  <si>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</si>
  <si>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</si>
  <si>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</si>
  <si>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</si>
  <si>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</si>
  <si>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</si>
  <si>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</si>
  <si>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</si>
  <si>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</si>
  <si>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</si>
  <si>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</si>
  <si>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</si>
  <si>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</si>
  <si>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</si>
  <si>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</si>
  <si>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</si>
  <si>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</si>
  <si>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</si>
  <si>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</si>
  <si>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</si>
  <si>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</si>
  <si>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</si>
  <si>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</si>
  <si>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</si>
  <si>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</si>
  <si>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</si>
  <si>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</si>
  <si>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</si>
  <si>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</si>
  <si>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</si>
  <si>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</si>
  <si>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</si>
  <si>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</si>
  <si>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</si>
  <si>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</si>
  <si>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</si>
  <si>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</si>
  <si>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</si>
  <si>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</si>
  <si>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</si>
  <si>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</si>
  <si>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</si>
  <si>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</si>
  <si>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</si>
  <si>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</si>
  <si>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</si>
  <si>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</si>
  <si>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</si>
  <si>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</si>
  <si>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</si>
  <si>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</si>
  <si>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</si>
  <si>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</si>
  <si>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</si>
  <si>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</si>
  <si>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</si>
  <si>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</si>
  <si>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</si>
  <si>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</si>
  <si>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</si>
  <si>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</si>
  <si>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</si>
  <si>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</si>
  <si>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</si>
  <si>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</si>
  <si>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</si>
  <si>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</si>
  <si>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</si>
  <si>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</si>
  <si>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</si>
  <si>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</si>
  <si>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</si>
  <si>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</si>
  <si>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</si>
  <si>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</si>
  <si>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</si>
  <si>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</si>
  <si>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</si>
  <si>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</si>
  <si>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</si>
  <si>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</si>
  <si>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</si>
  <si>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</si>
  <si>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</si>
  <si>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</si>
  <si>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</si>
  <si>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</si>
  <si>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</si>
  <si>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</si>
  <si>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</si>
  <si>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</si>
  <si>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</si>
  <si>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</si>
  <si>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</si>
  <si>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</si>
  <si>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</si>
  <si>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</si>
  <si>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</si>
  <si>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</si>
  <si>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</si>
  <si>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</si>
  <si>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</si>
  <si>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</si>
  <si>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</si>
  <si>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</si>
  <si>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</si>
  <si>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</si>
  <si>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</si>
  <si>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</si>
  <si>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</si>
  <si>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</si>
  <si>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</si>
  <si>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</si>
  <si>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</si>
  <si>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</si>
  <si>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</si>
  <si>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</si>
  <si>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</si>
  <si>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</si>
  <si>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</si>
  <si>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</si>
  <si>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</si>
  <si>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</si>
  <si>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</si>
  <si>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</si>
  <si>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</si>
  <si>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</si>
  <si>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</si>
  <si>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</si>
  <si>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</si>
  <si>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</si>
  <si>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</si>
  <si>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</si>
  <si>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</si>
  <si>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</si>
  <si>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</si>
  <si>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</si>
  <si>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</si>
  <si>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</si>
  <si>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</si>
  <si>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</si>
  <si>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</si>
  <si>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</si>
  <si>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</si>
  <si>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</si>
  <si>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</si>
  <si>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</si>
  <si>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</si>
  <si>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</si>
  <si>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</si>
  <si>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</si>
  <si>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</si>
  <si>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</si>
  <si>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</si>
  <si>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</si>
  <si>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</si>
  <si>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</si>
  <si>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</si>
  <si>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</si>
  <si>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</si>
  <si>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</si>
  <si>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</si>
  <si>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</si>
  <si>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</si>
  <si>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</si>
  <si>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</si>
  <si>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</si>
  <si>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</si>
  <si>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</si>
  <si>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</si>
  <si>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</si>
  <si>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</si>
  <si>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</si>
  <si>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</si>
  <si>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</si>
  <si>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</si>
  <si>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</si>
  <si>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</si>
  <si>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</si>
  <si>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</si>
  <si>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</si>
  <si>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</si>
  <si>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</si>
  <si>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</si>
  <si>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</si>
  <si>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</si>
  <si>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</si>
  <si>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</si>
  <si>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</si>
  <si>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</si>
  <si>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</si>
  <si>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</si>
  <si>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</si>
  <si>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</si>
  <si>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</si>
  <si>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</si>
  <si>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</si>
  <si>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</si>
  <si>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</si>
  <si>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</si>
  <si>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</si>
  <si>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</si>
  <si>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</si>
  <si>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</si>
  <si>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</si>
  <si>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</si>
  <si>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</si>
  <si>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</si>
  <si>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</si>
  <si>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</si>
  <si>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</si>
  <si>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</si>
  <si>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</si>
  <si>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</si>
  <si>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</si>
  <si>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</si>
  <si>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</si>
  <si>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</si>
  <si>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</si>
  <si>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</si>
  <si>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</si>
  <si>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</si>
  <si>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</si>
  <si>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</si>
  <si>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</si>
  <si>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</si>
  <si>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</si>
  <si>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</si>
  <si>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</si>
  <si>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</si>
  <si>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</si>
  <si>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</si>
  <si>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</si>
  <si>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</si>
  <si>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</si>
  <si>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</si>
  <si>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</si>
  <si>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</si>
  <si>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</si>
  <si>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</si>
  <si>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</si>
  <si>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</si>
  <si>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</si>
  <si>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</si>
  <si>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</si>
  <si>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</si>
  <si>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</si>
  <si>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</si>
  <si>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</si>
  <si>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</si>
  <si>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</si>
  <si>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</si>
  <si>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</si>
  <si>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</si>
  <si>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</si>
  <si>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</si>
  <si>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</si>
  <si>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</si>
  <si>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</si>
  <si>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</si>
  <si>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</si>
  <si>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</si>
  <si>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</si>
  <si>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</si>
  <si>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</si>
  <si>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</si>
  <si>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</si>
  <si>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</si>
  <si>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</si>
  <si>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</si>
  <si>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</si>
  <si>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</si>
  <si>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</si>
  <si>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</si>
  <si>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</si>
  <si>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</si>
  <si>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</si>
  <si>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</si>
  <si>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</si>
  <si>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</si>
  <si>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</si>
  <si>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</si>
  <si>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</si>
  <si>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</si>
  <si>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</si>
  <si>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</si>
  <si>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</si>
  <si>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</si>
  <si>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</si>
  <si>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</si>
  <si>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</si>
  <si>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</si>
  <si>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</si>
  <si>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</si>
  <si>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</si>
  <si>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</si>
  <si>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</si>
  <si>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</si>
  <si>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</si>
  <si>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</si>
  <si>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</si>
  <si>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</si>
  <si>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</si>
  <si>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</si>
  <si>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</si>
  <si>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</si>
  <si>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</si>
  <si>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</si>
  <si>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</si>
  <si>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</si>
  <si>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</si>
  <si>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</si>
  <si>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</si>
  <si>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</si>
  <si>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</si>
  <si>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</si>
  <si>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</si>
  <si>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</si>
  <si>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</si>
  <si>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</si>
  <si>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</si>
  <si>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</si>
  <si>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</si>
  <si>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</si>
  <si>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</si>
  <si>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</si>
  <si>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</si>
  <si>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</si>
  <si>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</si>
  <si>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</si>
  <si>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</si>
  <si>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</si>
  <si>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</si>
  <si>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</si>
  <si>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</si>
  <si>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</si>
  <si>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</si>
  <si>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</si>
  <si>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</si>
  <si>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</si>
  <si>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</si>
  <si>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</si>
  <si>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</si>
  <si>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</si>
  <si>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</si>
  <si>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</si>
  <si>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</si>
  <si>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</si>
  <si>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</si>
  <si>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</si>
  <si>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</si>
  <si>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</si>
  <si>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</si>
  <si>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</si>
  <si>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</si>
  <si>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</si>
  <si>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</si>
  <si>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</si>
  <si>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</si>
  <si>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</si>
  <si>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</si>
  <si>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</si>
  <si>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</si>
  <si>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</si>
  <si>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</si>
  <si>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</si>
  <si>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</si>
  <si>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</si>
  <si>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</si>
  <si>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</si>
  <si>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</si>
  <si>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</si>
  <si>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</si>
  <si>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</si>
  <si>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</si>
  <si>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</si>
  <si>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</si>
  <si>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</si>
  <si>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</si>
  <si>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</si>
  <si>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</si>
  <si>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</si>
  <si>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</si>
  <si>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</si>
  <si>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</si>
  <si>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</si>
  <si>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</si>
  <si>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</si>
  <si>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</si>
  <si>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</si>
  <si>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</si>
  <si>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</si>
  <si>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</si>
  <si>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</si>
  <si>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</si>
  <si>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</si>
  <si>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</si>
  <si>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</si>
  <si>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</si>
  <si>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</si>
  <si>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</si>
  <si>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</si>
  <si>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</si>
  <si>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</si>
  <si>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</si>
  <si>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</si>
  <si>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</si>
  <si>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</si>
  <si>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</si>
  <si>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</si>
  <si>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</si>
  <si>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</si>
  <si>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</si>
  <si>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</si>
  <si>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</si>
  <si>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</si>
  <si>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</si>
  <si>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</si>
  <si>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</si>
  <si>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</si>
  <si>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</si>
  <si>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</si>
  <si>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</si>
  <si>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</si>
  <si>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</si>
  <si>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</si>
  <si>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</si>
  <si>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</si>
  <si>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</si>
  <si>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</si>
  <si>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</si>
  <si>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</si>
  <si>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</si>
  <si>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</si>
  <si>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</si>
  <si>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</si>
  <si>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</si>
  <si>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</si>
  <si>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</si>
  <si>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</si>
  <si>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</si>
  <si>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</si>
  <si>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</si>
  <si>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</si>
  <si>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</si>
  <si>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</si>
  <si>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</si>
  <si>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</si>
  <si>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</si>
  <si>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</si>
  <si>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</si>
  <si>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</si>
  <si>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</si>
  <si>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</si>
  <si>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</si>
  <si>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</si>
  <si>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</si>
  <si>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</si>
  <si>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</si>
  <si>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</si>
  <si>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</si>
  <si>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</si>
  <si>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</si>
  <si>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</si>
  <si>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</si>
  <si>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</si>
  <si>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</si>
  <si>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</si>
  <si>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</si>
  <si>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</si>
  <si>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</si>
  <si>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</si>
  <si>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</si>
  <si>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</si>
  <si>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</si>
  <si>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</si>
  <si>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</si>
  <si>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</si>
  <si>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</si>
  <si>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</si>
  <si>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</si>
  <si>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</si>
  <si>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</si>
  <si>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</si>
  <si>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</si>
  <si>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</si>
  <si>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</si>
  <si>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</si>
  <si>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</si>
  <si>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</si>
  <si>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</si>
  <si>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</si>
  <si>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</si>
  <si>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</si>
  <si>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</si>
  <si>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</si>
  <si>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</si>
  <si>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</si>
  <si>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</si>
  <si>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</si>
  <si>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</si>
  <si>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</si>
  <si>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</si>
  <si>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</si>
  <si>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</si>
  <si>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</si>
  <si>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</si>
  <si>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</si>
  <si>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</si>
  <si>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</si>
  <si>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</si>
  <si>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</si>
  <si>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</si>
  <si>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</si>
  <si>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</si>
  <si>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</si>
  <si>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</si>
  <si>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</si>
  <si>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</si>
  <si>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</si>
  <si>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</si>
  <si>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</si>
  <si>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</si>
  <si>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</si>
  <si>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</si>
  <si>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</si>
  <si>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</si>
  <si>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</si>
  <si>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</si>
  <si>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</si>
  <si>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</si>
  <si>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</si>
  <si>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</si>
  <si>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</si>
  <si>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</si>
  <si>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</si>
  <si>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</si>
  <si>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</si>
  <si>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</si>
  <si>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</si>
  <si>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</si>
  <si>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</si>
  <si>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</si>
  <si>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</si>
  <si>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</si>
  <si>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</si>
  <si>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</si>
  <si>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</si>
  <si>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</si>
  <si>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</si>
  <si>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</si>
  <si>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</si>
  <si>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</si>
  <si>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</si>
  <si>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</si>
  <si>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</si>
  <si>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</si>
  <si>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</si>
  <si>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</si>
  <si>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</si>
  <si>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</si>
  <si>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</si>
  <si>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</si>
  <si>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</si>
  <si>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</si>
  <si>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</si>
  <si>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</si>
  <si>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</si>
  <si>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</si>
  <si>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</si>
  <si>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</si>
  <si>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</si>
  <si>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</si>
  <si>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</si>
  <si>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</si>
  <si>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</si>
  <si>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</si>
  <si>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</si>
  <si>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</si>
  <si>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</si>
  <si>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</si>
  <si>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</si>
  <si>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</si>
  <si>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</si>
  <si>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</si>
  <si>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</si>
  <si>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</si>
  <si>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</si>
  <si>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</si>
  <si>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</si>
  <si>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</si>
  <si>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</si>
  <si>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</si>
  <si>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</si>
  <si>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</si>
  <si>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</si>
  <si>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</si>
  <si>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</si>
  <si>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</si>
  <si>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</si>
  <si>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</si>
  <si>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</si>
  <si>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</si>
  <si>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</si>
  <si>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</si>
  <si>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</si>
  <si>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</si>
  <si>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</si>
  <si>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</si>
  <si>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</si>
  <si>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</si>
  <si>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</si>
  <si>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</si>
  <si>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</si>
  <si>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</si>
  <si>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</si>
  <si>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</si>
  <si>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</si>
  <si>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</si>
  <si>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</si>
  <si>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</si>
  <si>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</si>
  <si>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</si>
  <si>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</si>
  <si>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</si>
  <si>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</si>
  <si>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</si>
  <si>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</si>
  <si>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</si>
  <si>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</si>
  <si>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</si>
  <si>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</si>
  <si>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</si>
  <si>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</si>
  <si>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</si>
  <si>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</si>
  <si>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</si>
  <si>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</si>
  <si>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</si>
  <si>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</si>
  <si>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</si>
  <si>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</si>
  <si>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</si>
  <si>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</si>
  <si>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</si>
  <si>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</si>
  <si>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</si>
  <si>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</si>
  <si>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</si>
  <si>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</si>
  <si>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</si>
  <si>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</si>
  <si>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</si>
  <si>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</si>
  <si>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</si>
  <si>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</si>
  <si>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</si>
  <si>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</si>
  <si>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</si>
  <si>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</si>
  <si>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</si>
  <si>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</si>
  <si>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</si>
  <si>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</si>
  <si>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</si>
  <si>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</si>
  <si>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</si>
  <si>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</si>
  <si>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</si>
  <si>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</si>
  <si>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</si>
  <si>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</si>
  <si>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</si>
  <si>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</si>
  <si>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</si>
  <si>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</si>
  <si>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</si>
  <si>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</si>
  <si>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</si>
  <si>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</si>
  <si>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</si>
  <si>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</si>
  <si>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</si>
  <si>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</si>
  <si>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</si>
  <si>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</si>
  <si>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</si>
  <si>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</si>
  <si>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</si>
  <si>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</si>
  <si>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</si>
  <si>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</si>
  <si>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</si>
  <si>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</si>
  <si>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</si>
  <si>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</si>
  <si>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</si>
  <si>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</si>
  <si>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</si>
  <si>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</si>
  <si>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</si>
  <si>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</si>
  <si>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</si>
  <si>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</si>
  <si>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</si>
  <si>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</si>
  <si>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</si>
  <si>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</si>
  <si>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</si>
  <si>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</si>
  <si>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</si>
  <si>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</si>
  <si>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</si>
  <si>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</si>
  <si>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</si>
  <si>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</si>
  <si>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</si>
  <si>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</si>
  <si>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</si>
  <si>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</si>
  <si>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</si>
  <si>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</si>
  <si>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</si>
  <si>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</si>
  <si>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</si>
  <si>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</si>
  <si>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</si>
  <si>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</si>
  <si>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</si>
  <si>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</si>
  <si>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</si>
  <si>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</si>
  <si>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</si>
  <si>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</si>
  <si>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</si>
  <si>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</si>
  <si>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</si>
  <si>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</si>
  <si>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</si>
  <si>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</si>
  <si>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</si>
  <si>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</si>
  <si>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</si>
  <si>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</si>
  <si>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</si>
  <si>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</si>
  <si>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</si>
  <si>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</si>
  <si>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</si>
  <si>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</si>
  <si>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</si>
  <si>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</si>
  <si>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</si>
  <si>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</si>
  <si>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</si>
  <si>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</si>
  <si>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</si>
  <si>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</si>
  <si>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</si>
  <si>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</si>
  <si>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</si>
  <si>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</si>
  <si>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</si>
  <si>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</si>
  <si>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</si>
  <si>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</si>
  <si>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</si>
  <si>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</si>
  <si>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</si>
  <si>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</si>
  <si>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</si>
  <si>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</si>
  <si>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</si>
  <si>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</si>
  <si>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</si>
  <si>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</si>
  <si>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</si>
  <si>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</si>
  <si>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</si>
  <si>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</si>
  <si>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</si>
  <si>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</si>
  <si>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</si>
  <si>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</si>
  <si>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</si>
  <si>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</si>
  <si>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</si>
  <si>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</si>
  <si>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</si>
  <si>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</si>
  <si>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</si>
  <si>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</si>
  <si>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</si>
  <si>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</si>
  <si>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</si>
  <si>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</si>
  <si>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</si>
  <si>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</si>
  <si>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</si>
  <si>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</si>
  <si>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</si>
  <si>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</si>
  <si>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</si>
  <si>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</si>
  <si>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</si>
  <si>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</si>
  <si>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</si>
  <si>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</si>
  <si>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</si>
  <si>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</si>
  <si>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</si>
  <si>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</si>
  <si>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</si>
  <si>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</si>
  <si>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</si>
  <si>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</si>
  <si>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</si>
  <si>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</si>
  <si>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</si>
  <si>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</si>
  <si>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</si>
  <si>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</si>
  <si>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</si>
  <si>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</si>
  <si>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</si>
  <si>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</si>
  <si>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</si>
  <si>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</si>
  <si>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</si>
  <si>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</si>
  <si>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</si>
  <si>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</si>
  <si>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</si>
  <si>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</si>
  <si>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</si>
  <si>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</si>
  <si>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</si>
  <si>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</si>
  <si>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</si>
  <si>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</si>
  <si>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</si>
  <si>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</si>
  <si>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</si>
  <si>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</si>
  <si>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</si>
  <si>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</si>
  <si>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</si>
  <si>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</si>
  <si>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</si>
  <si>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</si>
  <si>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</si>
  <si>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</si>
  <si>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</si>
  <si>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</si>
  <si>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</si>
  <si>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</si>
  <si>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</si>
  <si>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</si>
  <si>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</si>
  <si>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</si>
  <si>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</si>
  <si>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</si>
  <si>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</si>
  <si>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</si>
  <si>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</si>
  <si>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</si>
  <si>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</si>
  <si>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</si>
  <si>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</si>
  <si>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</si>
  <si>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</si>
  <si>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</si>
  <si>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</si>
  <si>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</si>
  <si>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</si>
  <si>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</si>
  <si>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</si>
  <si>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</si>
  <si>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</si>
  <si>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</si>
  <si>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</si>
  <si>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</si>
  <si>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</si>
  <si>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</si>
  <si>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</si>
  <si>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</si>
  <si>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</si>
  <si>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</si>
  <si>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</si>
  <si>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</si>
  <si>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</si>
  <si>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</si>
  <si>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</si>
  <si>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</si>
  <si>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</si>
  <si>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</si>
  <si>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</si>
  <si>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</si>
  <si>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</si>
  <si>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</si>
  <si>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</si>
  <si>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</si>
  <si>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</si>
  <si>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</si>
  <si>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</si>
  <si>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</si>
  <si>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</si>
  <si>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</si>
  <si>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</si>
  <si>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</si>
  <si>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</si>
  <si>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</si>
  <si>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</si>
  <si>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</si>
  <si>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</si>
  <si>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</si>
  <si>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</si>
  <si>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</si>
  <si>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</si>
  <si>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</si>
  <si>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</si>
  <si>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</si>
  <si>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</si>
  <si>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</si>
  <si>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</si>
  <si>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</si>
  <si>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</si>
  <si>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</si>
  <si>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</si>
  <si>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</si>
  <si>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</si>
  <si>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</si>
  <si>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</si>
  <si>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</si>
  <si>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</si>
  <si>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</si>
  <si>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</si>
  <si>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</si>
  <si>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</si>
  <si>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</si>
  <si>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</si>
  <si>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</si>
  <si>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</si>
  <si>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</si>
  <si>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</si>
  <si>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</si>
  <si>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</si>
  <si>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</si>
  <si>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</si>
  <si>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</si>
  <si>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</si>
  <si>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</si>
  <si>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</si>
  <si>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</si>
  <si>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</si>
  <si>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</si>
  <si>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</si>
  <si>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</si>
  <si>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</si>
  <si>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</si>
  <si>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</si>
  <si>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</si>
  <si>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</si>
  <si>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</si>
  <si>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</si>
  <si>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</si>
  <si>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</si>
  <si>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</si>
  <si>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</si>
  <si>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</si>
  <si>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</si>
  <si>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</si>
  <si>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</si>
  <si>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</si>
  <si>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</si>
  <si>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</si>
  <si>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</si>
  <si>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</si>
  <si>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</si>
  <si>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</si>
  <si>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</si>
  <si>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</si>
  <si>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</si>
  <si>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</si>
  <si>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</si>
  <si>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</si>
  <si>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</si>
  <si>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</si>
  <si>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</si>
  <si>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</si>
  <si>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</si>
  <si>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</si>
  <si>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</si>
  <si>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</si>
  <si>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</si>
  <si>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</si>
  <si>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</si>
  <si>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</si>
  <si>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</si>
  <si>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</si>
  <si>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</si>
  <si>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</si>
  <si>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</si>
  <si>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</si>
  <si>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</si>
  <si>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</si>
  <si>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</si>
  <si>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</si>
  <si>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</si>
  <si>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</si>
  <si>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</si>
  <si>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</si>
  <si>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</si>
  <si>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</si>
  <si>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</si>
  <si>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</si>
  <si>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</si>
  <si>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</si>
  <si>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</si>
  <si>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</si>
  <si>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</si>
  <si>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</si>
  <si>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</si>
  <si>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</si>
  <si>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</si>
  <si>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</si>
  <si>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</si>
  <si>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</si>
  <si>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</si>
  <si>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</si>
  <si>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</si>
  <si>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</si>
  <si>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</si>
  <si>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</si>
  <si>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</si>
  <si>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</si>
  <si>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</si>
  <si>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</si>
  <si>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</si>
  <si>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</si>
  <si>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</si>
  <si>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</si>
  <si>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</si>
  <si>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</si>
  <si>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</si>
  <si>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</si>
  <si>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</si>
  <si>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</si>
  <si>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</si>
  <si>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</si>
  <si>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</si>
  <si>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</si>
  <si>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</si>
  <si>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</si>
  <si>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</si>
  <si>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</si>
  <si>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</si>
  <si>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</si>
  <si>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</si>
  <si>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</si>
  <si>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</si>
  <si>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</si>
  <si>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</si>
  <si>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</si>
  <si>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</si>
  <si>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</si>
  <si>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</si>
  <si>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</si>
  <si>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</si>
  <si>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</si>
  <si>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</si>
  <si>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</si>
  <si>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</si>
  <si>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</si>
  <si>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</si>
  <si>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</si>
  <si>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</si>
  <si>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</si>
  <si>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</si>
  <si>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</si>
  <si>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</si>
  <si>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</si>
  <si>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</si>
  <si>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</si>
  <si>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</si>
  <si>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</si>
  <si>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</si>
  <si>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</si>
  <si>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</si>
  <si>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</si>
  <si>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</si>
  <si>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</si>
  <si>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</si>
  <si>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</si>
  <si>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</si>
  <si>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</si>
  <si>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</si>
  <si>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</si>
  <si>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</si>
  <si>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</si>
  <si>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</si>
  <si>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</si>
  <si>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</si>
  <si>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</si>
  <si>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</si>
  <si>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</si>
  <si>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</si>
  <si>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</si>
  <si>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</si>
  <si>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</si>
  <si>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</si>
  <si>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</si>
  <si>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</si>
  <si>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</si>
  <si>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</si>
  <si>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</si>
  <si>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</si>
  <si>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</si>
  <si>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</si>
  <si>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</si>
  <si>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</si>
  <si>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</si>
  <si>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</si>
  <si>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</si>
  <si>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</si>
  <si>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</si>
  <si>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</si>
  <si>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</si>
  <si>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</si>
  <si>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</si>
  <si>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</si>
  <si>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</si>
  <si>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</si>
  <si>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</si>
  <si>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</si>
  <si>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</si>
  <si>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</si>
  <si>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</si>
  <si>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</si>
  <si>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</si>
  <si>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</si>
  <si>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</si>
  <si>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</si>
  <si>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</si>
  <si>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</si>
  <si>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</si>
  <si>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</si>
  <si>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</si>
  <si>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</si>
  <si>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</si>
  <si>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</si>
  <si>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</si>
  <si>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</si>
  <si>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</si>
  <si>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</si>
  <si>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</si>
  <si>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</si>
  <si>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</si>
  <si>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</si>
  <si>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</si>
  <si>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</si>
  <si>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</si>
  <si>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</si>
  <si>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</si>
  <si>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</si>
  <si>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</si>
  <si>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</si>
  <si>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</si>
  <si>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</si>
  <si>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</si>
  <si>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</si>
  <si>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</si>
  <si>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</si>
  <si>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</si>
  <si>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</si>
  <si>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</si>
  <si>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</si>
  <si>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</si>
  <si>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</si>
  <si>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</si>
  <si>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</si>
  <si>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</si>
  <si>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</si>
  <si>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</si>
  <si>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</si>
  <si>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</si>
  <si>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</si>
  <si>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</si>
  <si>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</si>
  <si>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</si>
  <si>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</si>
  <si>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</si>
  <si>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</si>
  <si>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</si>
  <si>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</si>
  <si>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</si>
  <si>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</si>
  <si>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</si>
  <si>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</si>
  <si>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</si>
  <si>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</si>
  <si>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</si>
  <si>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</si>
  <si>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</si>
  <si>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</si>
  <si>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</si>
  <si>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</si>
  <si>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</si>
  <si>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</si>
  <si>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</si>
  <si>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</si>
  <si>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</si>
  <si>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</si>
  <si>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</si>
  <si>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</si>
  <si>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</si>
  <si>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</si>
  <si>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</si>
  <si>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</si>
  <si>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</si>
  <si>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</si>
  <si>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</si>
  <si>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</si>
  <si>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</si>
  <si>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</si>
  <si>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</si>
  <si>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</si>
  <si>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</si>
  <si>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</si>
  <si>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</si>
  <si>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</si>
  <si>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</si>
  <si>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</si>
  <si>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</si>
  <si>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</si>
  <si>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</si>
  <si>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</si>
  <si>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</si>
  <si>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</si>
  <si>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</si>
  <si>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</si>
  <si>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</si>
  <si>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</si>
  <si>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</si>
  <si>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</si>
  <si>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</si>
  <si>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</si>
  <si>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</si>
  <si>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</si>
  <si>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</si>
  <si>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</si>
  <si>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</si>
  <si>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</si>
  <si>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</si>
  <si>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</si>
  <si>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</si>
  <si>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</si>
  <si>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</si>
  <si>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</si>
  <si>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</si>
  <si>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</si>
  <si>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</si>
  <si>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</si>
  <si>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</si>
  <si>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</si>
  <si>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</si>
  <si>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</si>
  <si>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</si>
  <si>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</si>
  <si>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</si>
  <si>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</si>
  <si>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</si>
  <si>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</si>
  <si>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</si>
  <si>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</si>
  <si>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</si>
  <si>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</si>
  <si>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</si>
  <si>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</si>
  <si>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</si>
  <si>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</si>
  <si>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</si>
  <si>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</si>
  <si>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</si>
  <si>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</si>
  <si>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</si>
  <si>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</si>
  <si>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</si>
  <si>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</si>
  <si>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</si>
  <si>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</si>
  <si>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</si>
  <si>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</si>
  <si>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</si>
  <si>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</si>
  <si>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</si>
  <si>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</si>
  <si>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</si>
  <si>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</si>
  <si>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</si>
  <si>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</si>
  <si>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</si>
  <si>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</si>
  <si>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</si>
  <si>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</si>
  <si>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</si>
  <si>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</si>
  <si>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</si>
  <si>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</si>
  <si>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</si>
  <si>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</si>
  <si>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</si>
  <si>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</si>
  <si>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</si>
  <si>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</si>
  <si>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</si>
  <si>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</si>
  <si>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</si>
  <si>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</si>
  <si>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</si>
  <si>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</si>
  <si>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</si>
  <si>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</si>
  <si>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</si>
  <si>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</si>
  <si>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</si>
  <si>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</si>
  <si>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</si>
  <si>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</si>
  <si>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</si>
  <si>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</si>
  <si>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</si>
  <si>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</si>
  <si>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</si>
  <si>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</si>
  <si>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</si>
  <si>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</si>
  <si>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</si>
  <si>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</si>
  <si>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</si>
  <si>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</si>
  <si>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</si>
  <si>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</si>
  <si>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</si>
  <si>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</si>
  <si>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</si>
  <si>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</si>
  <si>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</si>
  <si>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</si>
  <si>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</si>
  <si>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</si>
  <si>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</si>
  <si>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</si>
  <si>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</si>
  <si>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</si>
  <si>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</si>
  <si>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</si>
  <si>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</si>
  <si>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</si>
  <si>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</si>
  <si>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</si>
  <si>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</si>
  <si>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</si>
  <si>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</si>
  <si>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</si>
  <si>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</si>
  <si>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</si>
  <si>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</si>
  <si>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</si>
  <si>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</si>
  <si>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</si>
  <si>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</si>
  <si>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</si>
  <si>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</si>
  <si>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</si>
  <si>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</si>
  <si>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</si>
  <si>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</si>
  <si>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</si>
  <si>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</si>
  <si>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</si>
  <si>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</si>
  <si>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</si>
  <si>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</si>
  <si>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</si>
  <si>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</si>
  <si>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</si>
  <si>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</si>
  <si>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</si>
  <si>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</si>
  <si>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</si>
  <si>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</si>
  <si>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</si>
  <si>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</si>
  <si>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</si>
  <si>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</si>
  <si>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</si>
  <si>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</si>
  <si>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</si>
  <si>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</si>
  <si>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</si>
  <si>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</si>
  <si>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</si>
  <si>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</si>
  <si>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</si>
  <si>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</si>
  <si>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</si>
  <si>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</si>
  <si>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</si>
  <si>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</si>
  <si>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</si>
  <si>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</si>
  <si>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</si>
  <si>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</si>
  <si>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</si>
  <si>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</si>
  <si>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</si>
  <si>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</si>
  <si>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</si>
  <si>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</si>
  <si>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</si>
  <si>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</si>
  <si>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</si>
  <si>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</si>
  <si>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</si>
  <si>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</si>
  <si>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</si>
  <si>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</si>
  <si>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</si>
  <si>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</si>
  <si>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</si>
  <si>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</si>
  <si>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</si>
  <si>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</si>
  <si>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</si>
  <si>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</si>
  <si>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</si>
  <si>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</si>
  <si>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</si>
  <si>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</si>
  <si>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</si>
  <si>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</si>
  <si>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</si>
  <si>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</si>
  <si>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</si>
  <si>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</si>
  <si>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</si>
  <si>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</si>
  <si>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</si>
  <si>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</si>
  <si>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</si>
  <si>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</si>
  <si>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</si>
  <si>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</si>
  <si>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</si>
  <si>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</si>
  <si>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</si>
  <si>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</si>
  <si>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</si>
  <si>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</si>
  <si>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</si>
  <si>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</si>
  <si>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</si>
  <si>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</si>
  <si>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</si>
  <si>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</si>
  <si>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</si>
  <si>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</si>
  <si>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</si>
  <si>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</si>
  <si>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</si>
  <si>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</si>
  <si>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</si>
  <si>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</si>
  <si>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</si>
  <si>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</si>
  <si>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</si>
  <si>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</si>
  <si>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</si>
  <si>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</si>
  <si>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</si>
  <si>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</si>
  <si>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</si>
  <si>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</si>
  <si>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</si>
  <si>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</si>
  <si>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</si>
  <si>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</si>
  <si>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</si>
  <si>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</si>
  <si>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</si>
  <si>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</si>
  <si>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</si>
  <si>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</si>
  <si>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</si>
  <si>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</si>
  <si>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</si>
  <si>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</si>
  <si>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</si>
  <si>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</si>
  <si>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</si>
  <si>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</si>
  <si>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</si>
  <si>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</si>
  <si>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</si>
  <si>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</si>
  <si>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</si>
  <si>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</si>
  <si>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</si>
  <si>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</si>
  <si>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</si>
  <si>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</si>
  <si>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</si>
  <si>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</si>
  <si>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</si>
  <si>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</si>
  <si>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</si>
  <si>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</si>
  <si>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</si>
  <si>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</si>
  <si>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</si>
  <si>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</si>
  <si>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</si>
  <si>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</si>
  <si>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</si>
  <si>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</si>
  <si>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</si>
  <si>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</si>
  <si>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</si>
  <si>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</si>
  <si>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</si>
  <si>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</si>
  <si>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</si>
  <si>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</si>
  <si>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</si>
  <si>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</si>
  <si>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</si>
  <si>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</si>
  <si>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</si>
  <si>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</si>
  <si>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</si>
  <si>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</si>
  <si>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</si>
  <si>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</si>
  <si>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</si>
  <si>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</si>
  <si>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</si>
  <si>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</si>
  <si>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</si>
  <si>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</si>
  <si>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</si>
  <si>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</si>
  <si>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</si>
  <si>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</si>
  <si>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</si>
  <si>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</si>
  <si>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</si>
  <si>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</si>
  <si>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</si>
  <si>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</si>
  <si>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</si>
  <si>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</si>
  <si>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</si>
  <si>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</si>
  <si>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</si>
  <si>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</si>
  <si>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</si>
  <si>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</si>
  <si>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</si>
  <si>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</si>
  <si>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</si>
  <si>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</si>
  <si>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</si>
  <si>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</si>
  <si>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</si>
  <si>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</si>
  <si>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</si>
  <si>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</si>
  <si>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</si>
  <si>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</si>
  <si>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</si>
  <si>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</si>
  <si>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</si>
  <si>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</si>
  <si>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</si>
  <si>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</si>
  <si>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</si>
  <si>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</si>
  <si>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</si>
  <si>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</si>
  <si>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</si>
  <si>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</si>
  <si>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</si>
  <si>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</si>
  <si>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</si>
  <si>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</si>
  <si>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</si>
  <si>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</si>
  <si>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</si>
  <si>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</si>
  <si>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</si>
  <si>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</si>
  <si>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</si>
  <si>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</si>
  <si>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</si>
  <si>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</si>
  <si>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</si>
  <si>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</si>
  <si>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</si>
  <si>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</si>
  <si>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</si>
  <si>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</si>
  <si>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</si>
  <si>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</si>
  <si>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</si>
  <si>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</si>
  <si>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</si>
  <si>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</si>
  <si>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</si>
  <si>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</si>
  <si>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</si>
  <si>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</si>
  <si>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</si>
  <si>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</si>
  <si>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</si>
  <si>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</si>
  <si>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</si>
  <si>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</si>
  <si>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</si>
  <si>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</si>
  <si>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</si>
  <si>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</si>
  <si>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</si>
  <si>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</si>
  <si>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</si>
  <si>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</si>
  <si>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</si>
  <si>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</si>
  <si>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</si>
  <si>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</si>
  <si>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</si>
  <si>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</si>
  <si>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</si>
  <si>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</si>
  <si>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</si>
  <si>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</si>
  <si>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</si>
  <si>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</si>
  <si>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</si>
  <si>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</si>
  <si>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</si>
  <si>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</si>
  <si>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</si>
  <si>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</si>
  <si>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</si>
  <si>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</si>
  <si>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</si>
  <si>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</si>
  <si>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</si>
  <si>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</si>
  <si>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</si>
  <si>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</si>
  <si>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</si>
  <si>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</si>
  <si>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</si>
  <si>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</si>
  <si>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</si>
  <si>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</si>
  <si>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</si>
  <si>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</si>
  <si>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</si>
  <si>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</si>
  <si>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</si>
  <si>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</si>
  <si>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</si>
  <si>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</si>
  <si>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</si>
  <si>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</si>
  <si>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</si>
  <si>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</si>
  <si>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</si>
  <si>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</si>
  <si>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</si>
  <si>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</si>
  <si>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</si>
  <si>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</si>
  <si>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</si>
  <si>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</si>
  <si>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</si>
  <si>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</si>
  <si>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</si>
  <si>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</si>
  <si>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</si>
  <si>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</si>
  <si>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</si>
  <si>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</si>
  <si>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</si>
  <si>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</si>
  <si>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</si>
  <si>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</si>
  <si>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</si>
  <si>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</si>
  <si>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</si>
  <si>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</si>
  <si>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</si>
  <si>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</si>
  <si>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</si>
  <si>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</si>
  <si>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</si>
  <si>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</si>
  <si>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</si>
  <si>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</si>
  <si>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</si>
  <si>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</si>
  <si>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</si>
  <si>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</si>
  <si>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</si>
  <si>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</si>
  <si>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</si>
  <si>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</si>
  <si>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</si>
  <si>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</si>
  <si>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</si>
  <si>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</si>
  <si>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</si>
  <si>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</si>
  <si>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</si>
  <si>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</si>
  <si>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</si>
  <si>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</si>
  <si>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</si>
  <si>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</si>
  <si>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</si>
  <si>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</si>
  <si>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</si>
  <si>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</si>
  <si>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</si>
  <si>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</si>
  <si>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</si>
  <si>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</si>
  <si>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</si>
  <si>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</si>
  <si>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</si>
  <si>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</si>
  <si>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</si>
  <si>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</si>
  <si>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</si>
  <si>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</si>
  <si>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</si>
  <si>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</si>
  <si>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</si>
  <si>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</si>
  <si>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</si>
  <si>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</si>
  <si>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</si>
  <si>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</si>
  <si>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</si>
  <si>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</si>
  <si>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</si>
  <si>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</si>
  <si>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</si>
  <si>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</si>
  <si>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</si>
  <si>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</si>
  <si>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</si>
  <si>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</si>
  <si>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</si>
  <si>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</si>
  <si>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</si>
  <si>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</si>
  <si>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</si>
  <si>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</si>
  <si>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</si>
  <si>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</si>
  <si>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</si>
  <si>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</si>
  <si>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</si>
  <si>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</si>
  <si>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</si>
  <si>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</si>
  <si>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</si>
  <si>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</si>
  <si>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</si>
  <si>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</si>
  <si>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</si>
  <si>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</si>
  <si>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</si>
  <si>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</si>
  <si>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</si>
  <si>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</si>
  <si>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</si>
  <si>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</si>
  <si>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</si>
  <si>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</si>
  <si>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</si>
  <si>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</si>
  <si>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</si>
  <si>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</si>
  <si>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</si>
  <si>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</si>
  <si>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</si>
  <si>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</si>
  <si>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</si>
  <si>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</si>
  <si>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</si>
  <si>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</si>
  <si>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</si>
  <si>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</si>
  <si>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</si>
  <si>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</si>
  <si>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</si>
  <si>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</si>
  <si>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</si>
  <si>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</si>
  <si>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</si>
  <si>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</si>
  <si>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</si>
  <si>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</si>
  <si>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</si>
  <si>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</si>
  <si>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</si>
  <si>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</si>
  <si>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</si>
  <si>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</si>
  <si>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</si>
  <si>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</si>
  <si>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</si>
  <si>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</si>
  <si>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</si>
  <si>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</si>
  <si>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</si>
  <si>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</si>
  <si>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</si>
  <si>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</si>
  <si>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</si>
  <si>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</si>
  <si>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</si>
  <si>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</si>
  <si>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</si>
  <si>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</si>
  <si>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</si>
  <si>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</si>
  <si>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</si>
  <si>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</si>
  <si>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</si>
  <si>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</si>
  <si>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</si>
  <si>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</si>
  <si>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</si>
  <si>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</si>
  <si>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</si>
  <si>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</si>
  <si>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</si>
  <si>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</si>
  <si>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</si>
  <si>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</si>
  <si>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</si>
  <si>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</si>
  <si>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</si>
  <si>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</si>
  <si>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</si>
  <si>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</si>
  <si>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</si>
  <si>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</si>
  <si>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</si>
  <si>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</si>
  <si>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</si>
  <si>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</si>
  <si>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</si>
  <si>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</si>
  <si>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</si>
  <si>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</si>
  <si>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</si>
  <si>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</si>
  <si>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</si>
  <si>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</si>
  <si>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</si>
  <si>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</si>
  <si>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</si>
  <si>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</si>
  <si>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</si>
  <si>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</si>
  <si>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</si>
  <si>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</si>
  <si>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</si>
  <si>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</si>
  <si>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</si>
  <si>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</si>
  <si>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</si>
  <si>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</si>
  <si>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</si>
  <si>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</si>
  <si>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</si>
  <si>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</si>
  <si>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</si>
  <si>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</si>
  <si>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</si>
  <si>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</si>
  <si>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</si>
  <si>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</si>
  <si>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</si>
  <si>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</si>
  <si>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</si>
  <si>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</si>
  <si>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</si>
  <si>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</si>
  <si>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</si>
  <si>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</si>
  <si>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</si>
  <si>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</si>
  <si>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</si>
  <si>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</si>
  <si>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</si>
  <si>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</si>
  <si>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</si>
  <si>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</si>
  <si>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</si>
  <si>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</si>
  <si>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</si>
  <si>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</si>
  <si>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</si>
  <si>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</si>
  <si>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</si>
  <si>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</si>
  <si>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</si>
  <si>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</si>
  <si>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</si>
  <si>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</si>
  <si>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</si>
  <si>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</si>
  <si>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</si>
  <si>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</si>
  <si>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</si>
  <si>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</si>
  <si>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</si>
  <si>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</si>
  <si>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</si>
  <si>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</si>
  <si>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</si>
  <si>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</si>
  <si>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</si>
  <si>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</si>
  <si>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</si>
  <si>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</si>
  <si>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</si>
  <si>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</si>
  <si>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</si>
  <si>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</si>
  <si>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</si>
  <si>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</si>
  <si>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</si>
  <si>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</si>
  <si>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</si>
  <si>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</si>
  <si>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</si>
  <si>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</si>
  <si>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</si>
  <si>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</si>
  <si>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</si>
  <si>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</si>
  <si>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</si>
  <si>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</si>
  <si>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</si>
  <si>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</si>
  <si>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</si>
  <si>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</si>
  <si>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</si>
  <si>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</si>
  <si>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</si>
  <si>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</si>
  <si>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</si>
  <si>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</si>
  <si>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</si>
  <si>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</si>
  <si>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</si>
  <si>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</si>
  <si>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</si>
  <si>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</si>
  <si>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</si>
  <si>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</si>
  <si>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</si>
  <si>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</si>
  <si>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</si>
  <si>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</si>
  <si>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</si>
  <si>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</si>
  <si>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</si>
  <si>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</si>
  <si>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</si>
  <si>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</si>
  <si>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</si>
  <si>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</si>
  <si>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</si>
  <si>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</si>
  <si>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</si>
  <si>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</si>
  <si>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</si>
  <si>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</si>
  <si>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</si>
  <si>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</si>
  <si>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</si>
  <si>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</si>
  <si>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</si>
  <si>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</si>
  <si>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</si>
  <si>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</si>
  <si>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</si>
  <si>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</si>
  <si>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</si>
  <si>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</si>
  <si>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</si>
  <si>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</si>
  <si>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</si>
  <si>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</si>
  <si>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</si>
  <si>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</si>
  <si>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</si>
  <si>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</si>
  <si>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</si>
  <si>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</si>
  <si>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</si>
  <si>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</si>
  <si>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</si>
  <si>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</si>
  <si>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</si>
  <si>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</si>
  <si>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</si>
  <si>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</si>
  <si>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</si>
  <si>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</si>
  <si>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</si>
  <si>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</si>
  <si>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</si>
  <si>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</si>
  <si>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</si>
  <si>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</si>
  <si>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</si>
  <si>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</si>
  <si>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</si>
  <si>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</si>
  <si>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</si>
  <si>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</si>
  <si>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</si>
  <si>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</si>
  <si>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</si>
  <si>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</si>
  <si>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</si>
  <si>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</si>
  <si>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</si>
  <si>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</si>
  <si>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</si>
  <si>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</si>
  <si>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</si>
  <si>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</si>
  <si>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</si>
  <si>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</si>
  <si>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</si>
  <si>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</si>
  <si>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</si>
  <si>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</si>
  <si>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</si>
  <si>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</si>
  <si>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</si>
  <si>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</si>
  <si>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</si>
  <si>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</si>
  <si>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</si>
  <si>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</si>
  <si>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</si>
  <si>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</si>
  <si>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</si>
  <si>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</si>
  <si>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</si>
  <si>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</si>
  <si>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</si>
  <si>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</si>
  <si>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</si>
  <si>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</si>
  <si>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</si>
  <si>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</si>
  <si>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</si>
  <si>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</si>
  <si>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</si>
  <si>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</si>
  <si>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</si>
  <si>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</si>
  <si>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</si>
  <si>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</si>
  <si>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</si>
  <si>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</si>
  <si>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</si>
  <si>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</si>
  <si>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</si>
  <si>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</si>
  <si>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</si>
  <si>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</si>
  <si>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</si>
  <si>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</si>
  <si>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</si>
  <si>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</si>
  <si>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</si>
  <si>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</si>
  <si>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</si>
  <si>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</si>
  <si>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</si>
  <si>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</si>
  <si>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</si>
  <si>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</si>
  <si>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</si>
  <si>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</si>
  <si>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</si>
  <si>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</si>
  <si>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</si>
  <si>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</si>
  <si>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</si>
  <si>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</si>
  <si>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</si>
  <si>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</si>
  <si>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</si>
  <si>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</si>
  <si>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</si>
  <si>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</si>
  <si>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</si>
  <si>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</si>
  <si>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</si>
  <si>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</si>
  <si>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</si>
  <si>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</si>
  <si>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</si>
  <si>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</si>
  <si>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</si>
  <si>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</si>
  <si>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</si>
  <si>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</si>
  <si>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</si>
  <si>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</si>
  <si>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</si>
  <si>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</si>
  <si>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</si>
  <si>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</si>
  <si>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</si>
  <si>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</si>
  <si>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</si>
  <si>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</si>
  <si>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</si>
  <si>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</si>
  <si>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</si>
  <si>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</si>
  <si>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</si>
  <si>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</si>
  <si>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</si>
  <si>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</si>
  <si>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</si>
  <si>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</si>
  <si>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</si>
  <si>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</si>
  <si>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</si>
  <si>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</si>
  <si>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</si>
  <si>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</si>
  <si>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</si>
  <si>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</si>
  <si>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</si>
  <si>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</si>
  <si>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</si>
  <si>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</si>
  <si>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</si>
  <si>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</si>
  <si>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</si>
  <si>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</si>
  <si>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</si>
  <si>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</si>
  <si>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</si>
  <si>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</si>
  <si>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</si>
  <si>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</si>
  <si>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</si>
  <si>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</si>
  <si>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</si>
  <si>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</si>
  <si>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</si>
  <si>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</si>
  <si>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</si>
  <si>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</si>
  <si>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</si>
  <si>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</si>
  <si>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</si>
  <si>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</si>
  <si>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</si>
  <si>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</si>
  <si>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</si>
  <si>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</si>
  <si>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</si>
  <si>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</si>
  <si>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</si>
  <si>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</si>
  <si>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</si>
  <si>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</si>
  <si>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</si>
  <si>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</si>
  <si>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</si>
  <si>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</si>
  <si>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</si>
  <si>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</si>
  <si>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</si>
  <si>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</si>
  <si>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</si>
  <si>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</si>
  <si>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</si>
  <si>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</si>
  <si>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</si>
  <si>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</si>
  <si>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</si>
  <si>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</si>
  <si>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</si>
  <si>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</si>
  <si>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</si>
  <si>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</si>
  <si>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</si>
  <si>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</si>
  <si>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</si>
  <si>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</si>
  <si>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</si>
  <si>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</si>
  <si>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</si>
  <si>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</si>
  <si>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</si>
  <si>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</si>
  <si>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</si>
  <si>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</si>
  <si>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</si>
  <si>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</si>
  <si>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</si>
  <si>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</si>
  <si>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</si>
  <si>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</si>
  <si>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</si>
  <si>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</si>
  <si>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</si>
  <si>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</si>
  <si>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</si>
  <si>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</si>
  <si>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</si>
  <si>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</si>
  <si>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</si>
  <si>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</si>
  <si>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</si>
  <si>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</si>
  <si>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</si>
  <si>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</si>
  <si>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</si>
  <si>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</si>
  <si>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</si>
  <si>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</si>
  <si>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</si>
  <si>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</si>
  <si>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</si>
  <si>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</si>
  <si>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</si>
  <si>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</si>
  <si>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</si>
  <si>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</si>
  <si>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</si>
  <si>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</si>
  <si>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</si>
  <si>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</si>
  <si>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</si>
  <si>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</si>
  <si>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</si>
  <si>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</si>
  <si>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</si>
  <si>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</si>
  <si>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</si>
  <si>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</si>
  <si>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</si>
  <si>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</si>
  <si>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</si>
  <si>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</si>
  <si>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</si>
  <si>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</si>
  <si>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</si>
  <si>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</si>
  <si>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</si>
  <si>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</si>
  <si>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</si>
  <si>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</si>
  <si>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</si>
  <si>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</si>
  <si>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</si>
  <si>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</si>
  <si>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</si>
  <si>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</si>
  <si>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</si>
  <si>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</si>
  <si>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</si>
  <si>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</si>
  <si>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</si>
  <si>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</si>
  <si>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</si>
  <si>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</si>
  <si>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</si>
  <si>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</si>
  <si>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</si>
  <si>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</si>
  <si>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</si>
  <si>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</si>
  <si>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</si>
  <si>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</si>
  <si>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</si>
  <si>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</si>
  <si>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</si>
  <si>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</si>
  <si>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</si>
  <si>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</si>
  <si>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</si>
  <si>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</si>
  <si>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</si>
  <si>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</si>
  <si>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</si>
  <si>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</si>
  <si>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</si>
  <si>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</si>
  <si>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</si>
  <si>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</si>
  <si>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</si>
  <si>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</si>
  <si>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</si>
  <si>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</si>
  <si>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</si>
  <si>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</si>
  <si>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</si>
  <si>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</si>
  <si>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</si>
  <si>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</si>
  <si>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</si>
  <si>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</si>
  <si>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</si>
  <si>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</si>
  <si>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</si>
  <si>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</si>
  <si>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</si>
  <si>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</si>
  <si>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</si>
  <si>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</si>
  <si>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</si>
  <si>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</si>
  <si>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</si>
  <si>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</si>
  <si>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</si>
  <si>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</si>
  <si>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</si>
  <si>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</si>
  <si>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</si>
  <si>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</si>
  <si>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</si>
  <si>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</si>
  <si>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</si>
  <si>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</si>
  <si>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</si>
  <si>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</si>
  <si>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</si>
  <si>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</si>
  <si>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</si>
  <si>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</si>
  <si>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</si>
  <si>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</si>
  <si>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</si>
  <si>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</si>
  <si>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</si>
  <si>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</si>
  <si>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</si>
  <si>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</si>
  <si>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</si>
  <si>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</si>
  <si>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</si>
  <si>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</si>
  <si>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</si>
  <si>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</si>
  <si>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</si>
  <si>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</si>
  <si>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</si>
  <si>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</si>
  <si>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</si>
  <si>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</si>
  <si>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</si>
  <si>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</si>
  <si>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</si>
  <si>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</si>
  <si>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</si>
  <si>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</si>
  <si>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</si>
  <si>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</si>
  <si>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</si>
  <si>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</si>
  <si>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</si>
  <si>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</si>
  <si>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</si>
  <si>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</si>
  <si>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</si>
  <si>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</si>
  <si>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</si>
  <si>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</si>
  <si>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</si>
  <si>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</si>
  <si>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</si>
  <si>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</si>
  <si>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</si>
  <si>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</si>
  <si>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</si>
  <si>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</si>
  <si>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</si>
  <si>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</si>
  <si>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</si>
  <si>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</si>
  <si>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</si>
  <si>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</si>
  <si>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</si>
  <si>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</si>
  <si>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</si>
  <si>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</si>
  <si>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</si>
  <si>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</si>
  <si>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</si>
  <si>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</si>
  <si>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</si>
  <si>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</si>
  <si>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</si>
  <si>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</si>
  <si>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</si>
  <si>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</si>
  <si>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</si>
  <si>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</si>
  <si>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</si>
  <si>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</si>
  <si>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</si>
  <si>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</si>
  <si>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</si>
  <si>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</si>
  <si>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</si>
  <si>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</si>
  <si>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</si>
  <si>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</si>
  <si>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</si>
  <si>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</si>
  <si>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</si>
  <si>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</si>
  <si>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</si>
  <si>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</si>
  <si>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</si>
  <si>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</si>
  <si>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</si>
  <si>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</si>
  <si>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</si>
  <si>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</si>
  <si>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</si>
  <si>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</si>
  <si>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</si>
  <si>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</si>
  <si>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</si>
  <si>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</si>
  <si>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</si>
  <si>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</si>
  <si>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</si>
  <si>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</si>
  <si>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</si>
  <si>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</si>
  <si>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</si>
  <si>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</si>
  <si>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</si>
  <si>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</si>
  <si>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</si>
  <si>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</si>
  <si>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</si>
  <si>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</si>
  <si>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</si>
  <si>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</si>
  <si>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</si>
  <si>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</si>
  <si>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</si>
  <si>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</si>
  <si>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</si>
  <si>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</si>
  <si>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</si>
  <si>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</si>
  <si>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</si>
  <si>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</si>
  <si>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</si>
  <si>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</si>
  <si>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</si>
  <si>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</si>
  <si>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</si>
  <si>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</si>
  <si>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</si>
  <si>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</si>
  <si>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</si>
  <si>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</si>
  <si>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</si>
  <si>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</si>
  <si>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</si>
  <si>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</si>
  <si>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</si>
  <si>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</si>
  <si>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</si>
  <si>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</si>
  <si>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</si>
  <si>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</si>
  <si>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</si>
  <si>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</si>
  <si>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</si>
  <si>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</si>
  <si>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</si>
  <si>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</si>
  <si>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</si>
  <si>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</si>
  <si>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</si>
  <si>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</si>
  <si>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</si>
  <si>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</si>
  <si>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</si>
  <si>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</si>
  <si>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</si>
  <si>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</si>
  <si>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</si>
  <si>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</si>
  <si>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</si>
  <si>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</si>
  <si>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</si>
  <si>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</si>
  <si>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</si>
  <si>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</si>
  <si>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</si>
  <si>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</si>
  <si>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</si>
  <si>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</si>
  <si>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</si>
  <si>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</si>
  <si>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</si>
  <si>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</si>
  <si>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</si>
  <si>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</si>
  <si>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</si>
  <si>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</si>
  <si>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</si>
  <si>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</si>
  <si>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</si>
  <si>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</si>
  <si>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</si>
  <si>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</si>
  <si>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</si>
  <si>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</si>
  <si>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</si>
  <si>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</si>
  <si>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</si>
  <si>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</si>
  <si>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</si>
  <si>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</si>
  <si>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</si>
  <si>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</si>
  <si>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</si>
  <si>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</si>
  <si>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</si>
  <si>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</si>
  <si>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</si>
  <si>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</si>
  <si>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</si>
  <si>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</si>
  <si>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</si>
  <si>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</si>
  <si>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</si>
  <si>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</si>
  <si>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</si>
  <si>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</si>
  <si>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</si>
  <si>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</si>
  <si>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</si>
  <si>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</si>
  <si>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</si>
  <si>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</si>
  <si>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</si>
  <si>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</si>
  <si>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</si>
  <si>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</si>
  <si>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</si>
  <si>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</si>
  <si>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</si>
  <si>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</si>
  <si>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</si>
  <si>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</si>
  <si>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</si>
  <si>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</si>
  <si>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</si>
  <si>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</si>
  <si>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</si>
  <si>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</si>
  <si>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</si>
  <si>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</si>
  <si>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</si>
  <si>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</si>
  <si>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</si>
  <si>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</si>
  <si>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</si>
  <si>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</si>
  <si>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</si>
  <si>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</si>
  <si>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</si>
  <si>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</si>
  <si>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</si>
  <si>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</si>
  <si>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</si>
  <si>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</si>
  <si>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</si>
  <si>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</si>
  <si>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</si>
  <si>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</si>
  <si>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</si>
  <si>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</si>
  <si>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</si>
  <si>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</si>
  <si>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</si>
  <si>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</si>
  <si>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</si>
  <si>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</si>
  <si>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</si>
  <si>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</si>
  <si>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</si>
  <si>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</si>
  <si>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</si>
  <si>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</si>
  <si>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</si>
  <si>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</si>
  <si>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</si>
  <si>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</si>
  <si>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</si>
  <si>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</si>
  <si>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</si>
  <si>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</si>
  <si>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</si>
  <si>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</si>
  <si>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</si>
  <si>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</si>
  <si>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</si>
  <si>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</si>
  <si>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</si>
  <si>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</si>
  <si>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</si>
  <si>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</si>
  <si>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</si>
  <si>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</si>
  <si>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</si>
  <si>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</si>
  <si>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</si>
  <si>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</si>
  <si>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</si>
  <si>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</si>
  <si>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</si>
  <si>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</si>
  <si>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</si>
  <si>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</si>
  <si>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</si>
  <si>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</si>
  <si>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</si>
  <si>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</si>
  <si>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</si>
  <si>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</si>
  <si>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</si>
  <si>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</si>
  <si>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</si>
  <si>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</si>
  <si>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</si>
  <si>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</si>
  <si>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</si>
  <si>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</si>
  <si>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</si>
  <si>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</si>
  <si>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</si>
  <si>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</si>
  <si>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</si>
  <si>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</si>
  <si>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</si>
  <si>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</si>
  <si>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</si>
  <si>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</si>
  <si>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</si>
  <si>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</si>
  <si>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</si>
  <si>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</si>
  <si>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</si>
  <si>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</si>
  <si>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</si>
  <si>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</si>
  <si>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</si>
  <si>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</si>
  <si>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</si>
  <si>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</si>
  <si>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</si>
  <si>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</si>
  <si>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</si>
  <si>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</si>
  <si>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</si>
  <si>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</si>
  <si>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</si>
  <si>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</si>
  <si>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</si>
  <si>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</si>
  <si>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</si>
  <si>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</si>
  <si>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</si>
  <si>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</si>
  <si>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</si>
  <si>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</si>
  <si>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</si>
  <si>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</si>
  <si>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</si>
  <si>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</si>
  <si>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</si>
  <si>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</si>
  <si>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</si>
  <si>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</si>
  <si>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</si>
  <si>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</si>
  <si>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</si>
  <si>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</si>
  <si>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</si>
  <si>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</si>
  <si>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</si>
  <si>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</si>
  <si>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</si>
  <si>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</si>
  <si>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</si>
  <si>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</si>
  <si>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</si>
  <si>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</si>
  <si>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</si>
  <si>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</si>
  <si>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</si>
  <si>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</si>
  <si>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</si>
  <si>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</si>
  <si>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</si>
  <si>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</si>
  <si>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</si>
  <si>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</si>
  <si>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</si>
  <si>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</si>
  <si>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</si>
  <si>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</si>
  <si>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</si>
  <si>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</si>
  <si>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</si>
  <si>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</si>
  <si>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</si>
  <si>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</si>
  <si>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</si>
  <si>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</si>
  <si>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</si>
  <si>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</si>
  <si>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</si>
  <si>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</si>
  <si>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</si>
  <si>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</si>
  <si>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</si>
  <si>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</si>
  <si>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</si>
  <si>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</si>
  <si>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</si>
  <si>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</si>
  <si>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</si>
  <si>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</si>
  <si>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</si>
  <si>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</si>
  <si>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</si>
  <si>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</si>
  <si>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</si>
  <si>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</si>
  <si>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</si>
  <si>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</si>
  <si>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</si>
  <si>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</si>
  <si>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</si>
  <si>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</si>
  <si>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</si>
  <si>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</si>
  <si>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</si>
  <si>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</si>
  <si>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</si>
  <si>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</si>
  <si>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</si>
  <si>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</si>
  <si>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</si>
  <si>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</si>
  <si>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</si>
  <si>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</si>
  <si>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</si>
  <si>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</si>
  <si>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</si>
  <si>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</si>
  <si>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</si>
  <si>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</si>
  <si>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</si>
  <si>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</si>
  <si>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</si>
  <si>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</si>
  <si>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</si>
  <si>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</si>
  <si>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</si>
  <si>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</si>
  <si>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</si>
  <si>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</si>
  <si>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</si>
  <si>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</si>
  <si>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</si>
  <si>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</si>
  <si>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</si>
  <si>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</si>
  <si>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</si>
  <si>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</si>
  <si>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</si>
  <si>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</si>
  <si>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</si>
  <si>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</si>
  <si>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</si>
  <si>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</si>
  <si>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</si>
  <si>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</si>
  <si>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</si>
  <si>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</si>
  <si>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</si>
  <si>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</si>
  <si>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</si>
  <si>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</si>
  <si>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</si>
  <si>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</si>
  <si>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</si>
  <si>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</si>
  <si>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</si>
  <si>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</si>
  <si>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</si>
  <si>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</si>
  <si>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</si>
  <si>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</si>
  <si>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</si>
  <si>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</si>
  <si>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</si>
  <si>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</si>
  <si>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</si>
  <si>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</si>
  <si>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</si>
  <si>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</si>
  <si>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</si>
  <si>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</si>
  <si>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</si>
  <si>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</si>
  <si>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</si>
  <si>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</si>
  <si>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</si>
  <si>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</si>
  <si>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</si>
  <si>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</si>
  <si>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</si>
  <si>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</si>
  <si>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</si>
  <si>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</si>
  <si>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</si>
  <si>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</si>
  <si>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</si>
  <si>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</si>
  <si>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</si>
  <si>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</si>
  <si>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</si>
  <si>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</si>
  <si>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</si>
  <si>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</si>
  <si>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</si>
  <si>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</si>
  <si>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</si>
  <si>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</si>
  <si>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</si>
  <si>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</si>
  <si>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</si>
  <si>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</si>
  <si>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</si>
  <si>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</si>
  <si>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</si>
  <si>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</si>
  <si>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</si>
  <si>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</si>
  <si>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</si>
  <si>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</si>
  <si>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</si>
  <si>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</si>
  <si>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</si>
  <si>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</si>
  <si>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</si>
  <si>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</si>
  <si>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</si>
  <si>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</si>
  <si>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</si>
  <si>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</si>
  <si>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</si>
  <si>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</si>
  <si>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</si>
  <si>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</si>
  <si>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</si>
  <si>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</si>
  <si>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</si>
  <si>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</si>
  <si>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</si>
  <si>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</si>
  <si>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</si>
  <si>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</si>
  <si>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</si>
  <si>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</si>
  <si>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</si>
  <si>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</si>
  <si>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</si>
  <si>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</si>
  <si>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</si>
  <si>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</si>
  <si>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</si>
  <si>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</si>
  <si>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</si>
  <si>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</si>
  <si>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</si>
  <si>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</si>
  <si>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</si>
  <si>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</si>
  <si>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</si>
  <si>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</si>
  <si>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</si>
  <si>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</si>
  <si>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</si>
  <si>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</si>
  <si>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</si>
  <si>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</si>
  <si>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</si>
  <si>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</si>
  <si>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</si>
  <si>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</si>
  <si>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</si>
  <si>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</si>
  <si>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</si>
  <si>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</si>
  <si>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</si>
  <si>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</si>
  <si>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</si>
  <si>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</si>
  <si>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</si>
  <si>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</si>
  <si>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</si>
  <si>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</si>
  <si>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</si>
  <si>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</si>
  <si>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</si>
  <si>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</si>
  <si>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</si>
  <si>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</si>
  <si>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</si>
  <si>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</si>
  <si>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</si>
  <si>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</si>
  <si>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</si>
  <si>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</si>
  <si>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</si>
  <si>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</si>
  <si>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</si>
  <si>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</si>
  <si>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</si>
  <si>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</si>
  <si>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</si>
  <si>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</si>
  <si>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</si>
  <si>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</si>
  <si>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</si>
  <si>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</si>
  <si>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</si>
  <si>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</si>
  <si>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</si>
  <si>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</si>
  <si>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</si>
  <si>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</si>
  <si>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</si>
  <si>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</si>
  <si>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</si>
  <si>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</si>
  <si>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</si>
  <si>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</si>
  <si>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</si>
  <si>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</si>
  <si>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</si>
  <si>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</si>
  <si>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</si>
  <si>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</si>
  <si>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</si>
  <si>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</si>
  <si>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</si>
  <si>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</si>
  <si>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</si>
  <si>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</si>
  <si>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</si>
  <si>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</si>
  <si>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</si>
  <si>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</si>
  <si>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</si>
  <si>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</si>
  <si>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</si>
  <si>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</si>
  <si>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</si>
  <si>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</si>
  <si>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</si>
  <si>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</si>
  <si>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</si>
  <si>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</si>
  <si>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</si>
  <si>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</si>
  <si>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</si>
  <si>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</si>
  <si>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</si>
  <si>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</si>
  <si>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</si>
  <si>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</si>
  <si>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</si>
  <si>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</si>
  <si>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</si>
  <si>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</si>
  <si>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</si>
  <si>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</si>
  <si>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</si>
  <si>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</si>
  <si>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</si>
  <si>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</si>
  <si>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</si>
  <si>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</si>
  <si>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</si>
  <si>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</si>
  <si>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</si>
  <si>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</si>
  <si>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</si>
  <si>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</si>
  <si>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</si>
  <si>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</si>
  <si>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</si>
  <si>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</si>
  <si>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</si>
  <si>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</si>
  <si>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</si>
  <si>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</si>
  <si>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</si>
  <si>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</si>
  <si>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</si>
  <si>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</si>
  <si>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</si>
  <si>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</si>
  <si>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</si>
  <si>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</si>
  <si>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</si>
  <si>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</si>
  <si>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</si>
  <si>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</si>
  <si>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</si>
  <si>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</si>
  <si>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</si>
  <si>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</si>
  <si>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</si>
  <si>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</si>
  <si>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</si>
  <si>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</si>
  <si>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</si>
  <si>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</si>
  <si>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</si>
  <si>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</si>
  <si>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</si>
  <si>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</si>
  <si>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</si>
  <si>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</si>
  <si>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</si>
  <si>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</si>
  <si>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</si>
  <si>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</si>
  <si>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</si>
  <si>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</si>
  <si>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</si>
  <si>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</si>
  <si>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</si>
  <si>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</si>
  <si>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</si>
  <si>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</si>
  <si>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</si>
  <si>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</si>
  <si>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</si>
  <si>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</si>
  <si>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</si>
  <si>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</si>
  <si>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</si>
  <si>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</si>
  <si>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</si>
  <si>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</si>
  <si>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</si>
  <si>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</si>
  <si>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</si>
  <si>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</si>
  <si>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</si>
  <si>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</si>
  <si>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</si>
  <si>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</si>
  <si>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</si>
  <si>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</si>
  <si>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</si>
  <si>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</si>
  <si>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</si>
  <si>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</si>
  <si>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</si>
  <si>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</si>
  <si>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</si>
  <si>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</si>
  <si>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</si>
  <si>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</si>
  <si>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</si>
  <si>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</si>
  <si>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</si>
  <si>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</si>
  <si>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</si>
  <si>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</si>
  <si>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</si>
  <si>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</si>
  <si>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</si>
  <si>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</si>
  <si>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</si>
  <si>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</si>
  <si>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</si>
  <si>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</si>
  <si>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</si>
  <si>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</si>
  <si>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</si>
  <si>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</si>
  <si>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</si>
  <si>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</si>
  <si>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</si>
  <si>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</si>
  <si>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</si>
  <si>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</si>
  <si>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</si>
  <si>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</si>
  <si>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</si>
  <si>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</si>
  <si>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</si>
  <si>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</si>
  <si>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</si>
  <si>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</si>
  <si>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</si>
  <si>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</si>
  <si>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</si>
  <si>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</si>
  <si>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</si>
  <si>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</si>
  <si>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</si>
  <si>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</si>
  <si>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</si>
  <si>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</si>
  <si>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</si>
  <si>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</si>
  <si>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</si>
  <si>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</si>
  <si>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</si>
  <si>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</si>
  <si>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</si>
  <si>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</si>
  <si>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</si>
  <si>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</si>
  <si>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</si>
  <si>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</si>
  <si>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</si>
  <si>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</si>
  <si>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</si>
  <si>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</si>
  <si>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</si>
  <si>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</si>
  <si>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</si>
  <si>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</si>
  <si>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</si>
  <si>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</si>
  <si>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</si>
  <si>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</si>
  <si>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</si>
  <si>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</si>
  <si>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</si>
  <si>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</si>
  <si>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</si>
  <si>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</si>
  <si>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</si>
  <si>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</si>
  <si>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</si>
  <si>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</si>
  <si>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</si>
  <si>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</si>
  <si>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</si>
  <si>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</si>
  <si>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</si>
  <si>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</si>
  <si>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</si>
  <si>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</si>
  <si>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</si>
  <si>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</si>
  <si>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</si>
  <si>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</si>
  <si>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</si>
  <si>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</si>
  <si>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</si>
  <si>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</si>
  <si>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</si>
  <si>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</si>
  <si>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</si>
  <si>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</si>
  <si>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</si>
  <si>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</si>
  <si>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</si>
  <si>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</si>
  <si>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</si>
  <si>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</si>
  <si>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</si>
  <si>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</si>
  <si>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</si>
  <si>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</si>
  <si>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</si>
  <si>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</si>
  <si>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</si>
  <si>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</si>
  <si>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</si>
  <si>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</si>
  <si>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</si>
  <si>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</si>
  <si>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</si>
  <si>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</si>
  <si>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</si>
  <si>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</si>
  <si>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</si>
  <si>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</si>
  <si>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</si>
  <si>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</si>
  <si>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</si>
  <si>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</si>
  <si>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</si>
  <si>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</si>
  <si>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</si>
  <si>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</si>
  <si>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</si>
  <si>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</si>
  <si>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</si>
  <si>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</si>
  <si>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</si>
  <si>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</si>
  <si>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</si>
  <si>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</si>
  <si>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</si>
  <si>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</si>
  <si>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</si>
  <si>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</si>
  <si>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</si>
  <si>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</si>
  <si>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</si>
  <si>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</si>
  <si>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</si>
  <si>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</si>
  <si>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</si>
  <si>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</si>
  <si>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</si>
  <si>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</si>
  <si>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</si>
  <si>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</si>
  <si>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</si>
  <si>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</si>
  <si>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</si>
  <si>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</si>
  <si>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</si>
  <si>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</si>
  <si>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</si>
  <si>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</si>
  <si>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</si>
  <si>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</si>
  <si>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</si>
  <si>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</si>
  <si>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</si>
  <si>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</si>
  <si>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</si>
  <si>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</si>
  <si>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</si>
  <si>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</si>
  <si>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</si>
  <si>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</si>
  <si>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</si>
  <si>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</si>
  <si>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</si>
  <si>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</si>
  <si>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</si>
  <si>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</si>
  <si>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</si>
  <si>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</si>
  <si>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</si>
  <si>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</si>
  <si>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</si>
  <si>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</si>
  <si>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</si>
  <si>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</si>
  <si>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</si>
  <si>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</si>
  <si>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</si>
  <si>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</si>
  <si>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</si>
  <si>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</si>
  <si>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</si>
  <si>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</si>
  <si>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</si>
  <si>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</si>
  <si>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</si>
  <si>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</si>
  <si>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</si>
  <si>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</si>
  <si>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</si>
  <si>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</si>
  <si>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</si>
  <si>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</si>
  <si>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</si>
  <si>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</si>
  <si>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</si>
  <si>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</si>
  <si>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</si>
  <si>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</si>
  <si>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</si>
  <si>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</si>
  <si>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</si>
  <si>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</si>
  <si>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</si>
  <si>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</si>
  <si>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</si>
  <si>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</si>
  <si>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</si>
  <si>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</si>
  <si>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</si>
  <si>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</si>
  <si>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</si>
  <si>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</si>
  <si>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</si>
  <si>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</si>
  <si>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</si>
  <si>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</si>
  <si>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</si>
  <si>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</si>
  <si>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</si>
  <si>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</si>
  <si>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</si>
  <si>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</si>
  <si>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</si>
  <si>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</si>
  <si>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</si>
  <si>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</si>
  <si>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</si>
  <si>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</si>
  <si>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</si>
  <si>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</si>
  <si>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</si>
  <si>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</si>
  <si>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</si>
  <si>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</si>
  <si>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</si>
  <si>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</si>
  <si>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</si>
  <si>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</si>
  <si>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</si>
  <si>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</si>
  <si>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</si>
  <si>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</si>
  <si>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</si>
  <si>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</si>
  <si>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</si>
  <si>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</si>
  <si>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</si>
  <si>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</si>
  <si>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</si>
  <si>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</si>
  <si>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</si>
  <si>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</si>
  <si>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</si>
  <si>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</si>
  <si>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</si>
  <si>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</si>
  <si>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</si>
  <si>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</si>
  <si>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</si>
  <si>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</si>
  <si>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</si>
  <si>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</si>
  <si>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</si>
  <si>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</si>
  <si>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</si>
  <si>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</si>
  <si>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</si>
  <si>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</si>
  <si>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</si>
  <si>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</si>
  <si>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</si>
  <si>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</si>
  <si>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</si>
  <si>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</si>
  <si>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</si>
  <si>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</si>
  <si>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</si>
  <si>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</si>
  <si>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</si>
  <si>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</si>
  <si>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</si>
  <si>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</si>
  <si>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</si>
  <si>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</si>
  <si>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</si>
  <si>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</si>
  <si>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</si>
  <si>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</si>
  <si>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</si>
  <si>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</si>
  <si>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</si>
  <si>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</si>
  <si>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</si>
  <si>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</si>
  <si>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</si>
  <si>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</si>
  <si>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</si>
  <si>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</si>
  <si>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</si>
  <si>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</si>
  <si>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</si>
  <si>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</si>
  <si>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</si>
  <si>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</si>
  <si>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</si>
  <si>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</si>
  <si>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</si>
  <si>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</si>
  <si>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</si>
  <si>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</si>
  <si>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</si>
  <si>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</si>
  <si>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</si>
  <si>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</si>
  <si>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</si>
  <si>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</si>
  <si>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</si>
  <si>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</si>
  <si>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</si>
  <si>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</si>
  <si>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</si>
  <si>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</si>
  <si>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</si>
  <si>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</si>
  <si>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</si>
  <si>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</si>
  <si>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</si>
  <si>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</si>
  <si>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</si>
  <si>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</si>
  <si>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</si>
  <si>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</si>
  <si>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</si>
  <si>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</si>
  <si>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</si>
  <si>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</si>
  <si>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</si>
  <si>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</si>
  <si>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</si>
  <si>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</si>
  <si>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</si>
  <si>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</si>
  <si>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</si>
  <si>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</si>
  <si>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</si>
  <si>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</si>
  <si>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</si>
  <si>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</si>
  <si>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</si>
  <si>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</si>
  <si>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</si>
  <si>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</si>
  <si>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</si>
  <si>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</si>
  <si>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</si>
  <si>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</si>
  <si>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</si>
  <si>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</si>
  <si>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</si>
  <si>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</si>
  <si>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</si>
  <si>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</si>
  <si>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</si>
  <si>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</si>
  <si>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</si>
  <si>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</si>
  <si>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</si>
  <si>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</si>
  <si>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</si>
  <si>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</si>
  <si>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</si>
  <si>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</si>
  <si>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</si>
  <si>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</si>
  <si>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</si>
  <si>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</si>
  <si>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</si>
  <si>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</si>
  <si>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</si>
  <si>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</si>
  <si>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</si>
  <si>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</si>
  <si>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</si>
  <si>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</si>
  <si>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</si>
  <si>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</si>
  <si>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</si>
  <si>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</si>
  <si>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</si>
  <si>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</si>
  <si>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</si>
  <si>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</si>
  <si>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</si>
  <si>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</si>
  <si>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</si>
  <si>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</si>
  <si>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</si>
  <si>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</si>
  <si>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</si>
  <si>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</si>
  <si>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</si>
  <si>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</si>
  <si>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</si>
  <si>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</si>
  <si>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</si>
  <si>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</si>
  <si>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</si>
  <si>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</si>
  <si>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</si>
  <si>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</si>
  <si>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</si>
  <si>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</si>
  <si>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</si>
  <si>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</si>
  <si>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</si>
  <si>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</si>
  <si>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</si>
  <si>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</si>
  <si>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</si>
  <si>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</si>
  <si>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</si>
  <si>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</si>
  <si>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</si>
  <si>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</si>
  <si>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</si>
  <si>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</si>
  <si>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</si>
  <si>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</si>
  <si>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</si>
  <si>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</si>
  <si>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</si>
  <si>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</si>
  <si>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</si>
  <si>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</si>
  <si>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</si>
  <si>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</si>
  <si>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</si>
  <si>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</si>
  <si>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</si>
  <si>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</si>
  <si>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</si>
  <si>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</si>
  <si>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</si>
  <si>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</si>
  <si>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</si>
  <si>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</si>
  <si>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</si>
  <si>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</si>
  <si>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</si>
  <si>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</si>
  <si>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</si>
  <si>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</si>
  <si>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</si>
  <si>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</si>
  <si>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</si>
  <si>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</si>
  <si>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</si>
  <si>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</si>
  <si>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</si>
  <si>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</si>
  <si>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</si>
  <si>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</si>
  <si>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</si>
  <si>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</si>
  <si>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</si>
  <si>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</si>
  <si>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</si>
  <si>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</si>
  <si>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</si>
  <si>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</si>
  <si>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</si>
  <si>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</si>
  <si>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</si>
  <si>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</si>
  <si>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</si>
  <si>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</si>
  <si>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</si>
  <si>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</si>
  <si>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</si>
  <si>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</si>
  <si>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</si>
  <si>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</si>
  <si>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</si>
  <si>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</si>
  <si>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</si>
  <si>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</si>
  <si>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</si>
  <si>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</si>
  <si>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</si>
  <si>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</si>
  <si>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</si>
  <si>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</si>
  <si>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</si>
  <si>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</si>
  <si>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</si>
  <si>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</si>
  <si>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</si>
  <si>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</si>
  <si>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</si>
  <si>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</si>
  <si>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</si>
  <si>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</si>
  <si>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</si>
  <si>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</si>
  <si>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</si>
  <si>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</si>
  <si>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</si>
  <si>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</si>
  <si>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</si>
  <si>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</si>
  <si>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</si>
  <si>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</si>
  <si>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</si>
  <si>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</si>
  <si>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</si>
  <si>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</si>
  <si>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</si>
  <si>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</si>
  <si>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</si>
  <si>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</si>
  <si>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</si>
  <si>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</si>
  <si>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</si>
  <si>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</si>
  <si>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</si>
  <si>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</si>
  <si>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</si>
  <si>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</si>
  <si>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</si>
  <si>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</si>
  <si>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</si>
  <si>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</si>
  <si>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</si>
  <si>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</si>
  <si>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</si>
  <si>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</si>
  <si>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</si>
  <si>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</si>
  <si>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</si>
  <si>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</si>
  <si>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</si>
  <si>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</si>
  <si>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</si>
  <si>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</si>
  <si>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</si>
  <si>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</si>
  <si>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</si>
  <si>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</si>
  <si>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</si>
  <si>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</si>
  <si>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</si>
  <si>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</si>
  <si>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</si>
  <si>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</si>
  <si>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</si>
  <si>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</si>
  <si>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</si>
  <si>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</si>
  <si>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</si>
  <si>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</si>
  <si>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</si>
  <si>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</si>
  <si>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</si>
  <si>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</si>
  <si>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</si>
  <si>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</si>
  <si>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</si>
  <si>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</si>
  <si>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</si>
  <si>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</si>
  <si>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</si>
  <si>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</si>
  <si>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</si>
  <si>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</si>
  <si>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</si>
  <si>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</si>
  <si>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</si>
  <si>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</si>
  <si>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</si>
  <si>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</si>
  <si>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</si>
  <si>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</si>
  <si>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</si>
  <si>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</si>
  <si>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</si>
  <si>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</si>
  <si>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</si>
  <si>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</si>
  <si>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</si>
  <si>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</si>
  <si>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</si>
  <si>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</si>
  <si>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</si>
  <si>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</si>
  <si>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</si>
  <si>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</si>
  <si>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</si>
  <si>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</si>
  <si>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</si>
  <si>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</si>
  <si>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</si>
  <si>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</si>
  <si>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</si>
  <si>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</si>
  <si>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</si>
  <si>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</si>
  <si>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</si>
  <si>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</si>
  <si>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</si>
  <si>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</si>
  <si>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</si>
  <si>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</si>
  <si>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</si>
  <si>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</si>
  <si>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</si>
  <si>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</si>
  <si>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</si>
  <si>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</si>
  <si>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</si>
  <si>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</si>
  <si>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</si>
  <si>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</si>
  <si>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</si>
  <si>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</si>
  <si>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</si>
  <si>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</si>
  <si>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</si>
  <si>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</si>
  <si>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</si>
  <si>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</si>
  <si>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</si>
  <si>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</si>
  <si>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</si>
  <si>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</si>
  <si>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</si>
  <si>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</si>
  <si>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</si>
  <si>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</si>
  <si>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</si>
  <si>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</si>
  <si>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</si>
  <si>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</si>
  <si>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</si>
  <si>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</si>
  <si>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</si>
  <si>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</si>
  <si>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</si>
  <si>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</si>
  <si>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</si>
  <si>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</si>
  <si>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</si>
  <si>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</si>
  <si>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</si>
  <si>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</si>
  <si>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</si>
  <si>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</si>
  <si>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</si>
  <si>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</si>
  <si>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</si>
  <si>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</si>
  <si>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</si>
  <si>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</si>
  <si>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</si>
  <si>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</si>
  <si>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</si>
  <si>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</si>
  <si>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</si>
  <si>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</si>
  <si>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</si>
  <si>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</si>
  <si>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</si>
  <si>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</si>
  <si>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</si>
  <si>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</si>
  <si>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</si>
  <si>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</si>
  <si>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</si>
  <si>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</si>
  <si>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</si>
  <si>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</si>
  <si>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</si>
  <si>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</si>
  <si>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</si>
  <si>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</si>
  <si>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</si>
  <si>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</si>
  <si>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</si>
  <si>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</si>
  <si>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</si>
  <si>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</si>
  <si>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</si>
  <si>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</si>
  <si>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</si>
  <si>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</si>
  <si>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</si>
  <si>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</si>
  <si>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</si>
  <si>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</si>
  <si>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</si>
  <si>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</si>
  <si>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</si>
  <si>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</si>
  <si>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</si>
  <si>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</si>
  <si>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</si>
  <si>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</si>
  <si>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</si>
  <si>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</si>
  <si>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</si>
  <si>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</si>
  <si>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</si>
  <si>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</si>
  <si>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</si>
  <si>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</si>
  <si>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</si>
  <si>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</si>
  <si>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</si>
  <si>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</si>
  <si>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</si>
  <si>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</si>
  <si>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</si>
  <si>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</si>
  <si>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</si>
  <si>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</si>
  <si>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</si>
  <si>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</si>
  <si>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</si>
  <si>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</si>
  <si>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</si>
  <si>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</si>
  <si>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</si>
  <si>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</si>
  <si>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</si>
  <si>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</si>
  <si>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</si>
  <si>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</si>
  <si>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</si>
  <si>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</si>
  <si>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</si>
  <si>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</si>
  <si>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</si>
  <si>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</si>
  <si>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</si>
  <si>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</si>
  <si>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</si>
  <si>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</si>
  <si>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</si>
  <si>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</si>
  <si>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</si>
  <si>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</si>
  <si>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</si>
  <si>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</si>
  <si>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</si>
  <si>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</si>
  <si>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</si>
  <si>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</si>
  <si>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</si>
  <si>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</si>
  <si>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</si>
  <si>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</si>
  <si>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</si>
  <si>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</si>
  <si>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</si>
  <si>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</si>
  <si>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</si>
  <si>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</si>
  <si>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</si>
  <si>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</si>
  <si>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</si>
  <si>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</si>
  <si>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</si>
  <si>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</si>
  <si>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</si>
  <si>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</si>
  <si>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</si>
  <si>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</si>
  <si>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</si>
  <si>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</si>
  <si>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</si>
  <si>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</si>
  <si>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</si>
  <si>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</si>
  <si>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</si>
  <si>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</si>
  <si>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</si>
  <si>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</si>
  <si>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</si>
  <si>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</si>
  <si>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</si>
  <si>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</si>
  <si>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</si>
  <si>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</si>
  <si>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</si>
  <si>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</si>
  <si>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</si>
  <si>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</si>
  <si>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</si>
  <si>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</si>
  <si>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</si>
  <si>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</si>
  <si>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</si>
  <si>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</si>
  <si>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</si>
  <si>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</si>
  <si>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</si>
  <si>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</si>
  <si>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</si>
  <si>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</si>
  <si>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</si>
  <si>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</si>
  <si>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</si>
  <si>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</si>
  <si>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</si>
  <si>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</si>
  <si>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</si>
  <si>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</si>
  <si>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</si>
  <si>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</si>
  <si>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</si>
  <si>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</si>
  <si>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</si>
  <si>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</si>
  <si>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</si>
  <si>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</si>
  <si>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</si>
  <si>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</si>
  <si>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</si>
  <si>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</si>
  <si>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</si>
  <si>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</si>
  <si>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</si>
  <si>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</si>
  <si>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</si>
  <si>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</si>
  <si>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</si>
  <si>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</si>
  <si>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</si>
  <si>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</si>
  <si>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</si>
  <si>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</si>
  <si>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</si>
  <si>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</si>
  <si>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</si>
  <si>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</si>
  <si>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</si>
  <si>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</si>
  <si>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</si>
  <si>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</si>
  <si>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</si>
  <si>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</si>
  <si>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</si>
  <si>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</si>
  <si>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</si>
  <si>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</si>
  <si>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</si>
  <si>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</si>
  <si>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</si>
  <si>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</si>
  <si>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</si>
  <si>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</si>
  <si>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</si>
  <si>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</si>
  <si>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</si>
  <si>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</si>
  <si>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</si>
  <si>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</si>
  <si>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</si>
  <si>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</si>
  <si>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</si>
  <si>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</si>
  <si>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</si>
  <si>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</si>
  <si>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</si>
  <si>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</si>
  <si>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</si>
  <si>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</si>
  <si>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</si>
  <si>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</si>
  <si>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</si>
  <si>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</si>
  <si>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</si>
  <si>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</si>
  <si>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</si>
  <si>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</si>
  <si>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</si>
  <si>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</si>
  <si>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</si>
  <si>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</si>
  <si>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</si>
  <si>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</si>
  <si>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</si>
  <si>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</si>
  <si>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</si>
  <si>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</si>
  <si>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</si>
  <si>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</si>
  <si>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</si>
  <si>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</si>
  <si>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</si>
  <si>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</si>
  <si>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</si>
  <si>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</si>
  <si>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</si>
  <si>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</si>
  <si>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</si>
  <si>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</si>
  <si>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</si>
  <si>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</si>
  <si>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</si>
  <si>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</si>
  <si>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</si>
  <si>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</si>
  <si>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</si>
  <si>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</si>
  <si>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</si>
  <si>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</si>
  <si>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</si>
  <si>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</si>
  <si>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</si>
  <si>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</si>
  <si>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</si>
  <si>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</si>
  <si>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</si>
  <si>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</si>
  <si>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</si>
  <si>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</si>
  <si>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</si>
  <si>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</si>
  <si>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</si>
  <si>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</si>
  <si>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</si>
  <si>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</si>
  <si>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</si>
  <si>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</si>
  <si>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</si>
  <si>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</si>
  <si>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</si>
  <si>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</si>
  <si>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</si>
  <si>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</si>
  <si>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</si>
  <si>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</si>
  <si>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</si>
  <si>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</si>
  <si>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</si>
  <si>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</si>
  <si>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</si>
  <si>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</si>
  <si>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</si>
  <si>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</si>
  <si>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</si>
  <si>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</si>
  <si>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</si>
  <si>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</si>
  <si>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</si>
  <si>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</si>
  <si>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</si>
  <si>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</si>
  <si>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</si>
  <si>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</si>
  <si>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</si>
  <si>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</si>
  <si>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</si>
  <si>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</si>
  <si>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</si>
  <si>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</si>
  <si>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</si>
  <si>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</si>
  <si>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</si>
  <si>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</si>
  <si>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</si>
  <si>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</si>
  <si>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</si>
  <si>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</si>
  <si>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</si>
  <si>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</si>
  <si>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</si>
  <si>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</si>
  <si>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</si>
  <si>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</si>
  <si>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</si>
  <si>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</si>
  <si>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</si>
  <si>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</si>
  <si>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</si>
  <si>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</si>
  <si>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</si>
  <si>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</si>
  <si>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</si>
  <si>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</si>
  <si>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</si>
  <si>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</si>
  <si>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</si>
  <si>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</si>
  <si>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</si>
  <si>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</si>
  <si>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</si>
  <si>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</si>
  <si>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</si>
  <si>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</si>
  <si>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</si>
  <si>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</si>
  <si>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</si>
  <si>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</si>
  <si>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</si>
  <si>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</si>
  <si>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</si>
  <si>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</si>
  <si>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</si>
  <si>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</si>
  <si>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</si>
  <si>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</si>
  <si>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</si>
  <si>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</si>
  <si>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</si>
  <si>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</si>
  <si>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</si>
  <si>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</si>
  <si>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</si>
  <si>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</si>
  <si>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</si>
  <si>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</si>
  <si>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</si>
  <si>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</si>
  <si>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</si>
  <si>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</si>
  <si>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</si>
  <si>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</si>
  <si>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</si>
  <si>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</si>
  <si>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</si>
  <si>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</si>
  <si>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</si>
  <si>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</si>
  <si>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</si>
  <si>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</si>
  <si>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</si>
  <si>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</si>
  <si>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</si>
  <si>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</si>
  <si>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</si>
  <si>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</si>
  <si>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</si>
  <si>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</si>
  <si>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</si>
  <si>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</si>
  <si>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</si>
  <si>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</si>
  <si>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</si>
  <si>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</si>
  <si>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</si>
  <si>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</si>
  <si>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</si>
  <si>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</si>
  <si>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</si>
  <si>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</si>
  <si>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</si>
  <si>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</si>
  <si>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</si>
  <si>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</si>
  <si>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</si>
  <si>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</si>
  <si>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</si>
  <si>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</si>
  <si>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</si>
  <si>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</si>
  <si>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</si>
  <si>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</si>
  <si>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</si>
  <si>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</si>
  <si>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</si>
  <si>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</si>
  <si>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</si>
  <si>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</si>
  <si>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</si>
  <si>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</si>
  <si>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</si>
  <si>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</si>
  <si>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</si>
  <si>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</si>
  <si>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</si>
  <si>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</si>
  <si>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</si>
  <si>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</si>
  <si>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</si>
  <si>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</si>
  <si>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</si>
  <si>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</si>
  <si>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</si>
  <si>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</si>
  <si>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</si>
  <si>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</si>
  <si>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</si>
  <si>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</si>
  <si>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</si>
  <si>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</si>
  <si>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</si>
  <si>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</si>
  <si>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</si>
  <si>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</si>
  <si>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</si>
  <si>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</si>
  <si>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</si>
  <si>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</si>
  <si>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</si>
  <si>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</si>
  <si>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</si>
  <si>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</si>
  <si>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</si>
  <si>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</si>
  <si>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</si>
  <si>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</si>
  <si>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</si>
  <si>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</si>
  <si>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</si>
  <si>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</si>
  <si>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</si>
  <si>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</si>
  <si>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</si>
  <si>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</si>
  <si>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</si>
  <si>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</si>
  <si>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</si>
  <si>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</si>
  <si>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</si>
  <si>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</si>
  <si>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</si>
  <si>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</si>
  <si>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</si>
  <si>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</si>
  <si>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</si>
  <si>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</si>
  <si>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</si>
  <si>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</si>
  <si>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</si>
  <si>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</si>
  <si>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</si>
  <si>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</si>
  <si>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</si>
  <si>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</si>
  <si>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</si>
  <si>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</si>
  <si>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</si>
  <si>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</si>
  <si>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</si>
  <si>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</si>
  <si>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</si>
  <si>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</si>
  <si>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</si>
  <si>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</si>
  <si>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</si>
  <si>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</si>
  <si>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</si>
  <si>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</si>
  <si>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</si>
  <si>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</si>
  <si>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</si>
  <si>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</si>
  <si>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</si>
  <si>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</si>
  <si>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</si>
  <si>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</si>
  <si>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</si>
  <si>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</si>
  <si>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</si>
  <si>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</si>
  <si>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</si>
  <si>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</si>
  <si>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</si>
  <si>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</si>
  <si>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</si>
  <si>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</si>
  <si>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</si>
  <si>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</si>
  <si>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</si>
  <si>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</si>
  <si>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</si>
  <si>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</si>
  <si>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</si>
  <si>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</si>
  <si>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</si>
  <si>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</si>
  <si>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</si>
  <si>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</si>
  <si>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</si>
  <si>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</si>
  <si>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</si>
  <si>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</si>
  <si>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</si>
  <si>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</si>
  <si>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</si>
  <si>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</si>
  <si>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</si>
  <si>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</si>
  <si>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</si>
  <si>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</si>
  <si>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</si>
  <si>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</si>
  <si>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</si>
  <si>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</si>
  <si>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</si>
  <si>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</si>
  <si>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</si>
  <si>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</si>
  <si>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</si>
  <si>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</si>
  <si>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</si>
  <si>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</si>
  <si>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</si>
  <si>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</si>
  <si>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</si>
  <si>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</si>
  <si>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</si>
  <si>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</si>
  <si>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</si>
  <si>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</si>
  <si>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</si>
  <si>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</si>
  <si>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</si>
  <si>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</si>
  <si>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</si>
  <si>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</si>
  <si>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</si>
  <si>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</si>
  <si>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</si>
  <si>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</si>
  <si>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</si>
  <si>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</si>
  <si>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</si>
  <si>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</si>
  <si>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</si>
  <si>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</si>
  <si>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</si>
  <si>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</si>
  <si>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</si>
  <si>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</si>
  <si>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</si>
  <si>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</si>
  <si>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</si>
  <si>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</si>
  <si>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</si>
  <si>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</si>
  <si>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</si>
  <si>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</si>
  <si>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</si>
  <si>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</si>
  <si>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</si>
  <si>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</si>
  <si>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</si>
  <si>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</si>
  <si>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</si>
  <si>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</si>
  <si>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</si>
  <si>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</si>
  <si>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</si>
  <si>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</si>
  <si>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</si>
  <si>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</si>
  <si>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</si>
  <si>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</si>
  <si>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</si>
  <si>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</si>
  <si>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</si>
  <si>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</si>
  <si>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</si>
  <si>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</si>
  <si>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</si>
  <si>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</si>
  <si>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</si>
  <si>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</si>
  <si>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</si>
  <si>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</si>
  <si>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</si>
  <si>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</si>
  <si>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</si>
  <si>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</si>
  <si>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</si>
  <si>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</si>
  <si>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</si>
  <si>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</si>
  <si>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</si>
  <si>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</si>
  <si>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</si>
  <si>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</si>
  <si>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</si>
  <si>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</si>
  <si>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</si>
  <si>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</si>
  <si>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</si>
  <si>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</si>
  <si>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</si>
  <si>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</si>
  <si>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</si>
  <si>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</si>
  <si>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</si>
  <si>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</si>
  <si>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</si>
  <si>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</si>
  <si>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</si>
  <si>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</si>
  <si>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</si>
  <si>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</si>
  <si>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</si>
  <si>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</si>
  <si>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</si>
  <si>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</si>
  <si>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</si>
  <si>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</si>
  <si>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</si>
  <si>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</si>
  <si>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</si>
  <si>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</si>
  <si>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</si>
  <si>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</si>
  <si>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</si>
  <si>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</si>
  <si>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</si>
  <si>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</si>
  <si>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</si>
  <si>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</si>
  <si>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</si>
  <si>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</si>
  <si>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</si>
  <si>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</si>
  <si>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</si>
  <si>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</si>
  <si>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</si>
  <si>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</si>
  <si>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</si>
  <si>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</si>
  <si>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</si>
  <si>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</si>
  <si>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</si>
  <si>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</si>
  <si>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</si>
  <si>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</si>
  <si>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</si>
  <si>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</si>
  <si>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</si>
  <si>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</si>
  <si>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</si>
  <si>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</si>
  <si>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</si>
  <si>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</si>
  <si>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</si>
  <si>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</si>
  <si>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</si>
  <si>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</si>
  <si>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</si>
  <si>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</si>
  <si>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</si>
  <si>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</si>
  <si>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</si>
  <si>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</si>
  <si>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</si>
  <si>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</si>
  <si>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</si>
  <si>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</si>
  <si>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</si>
  <si>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</si>
  <si>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</si>
  <si>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</si>
  <si>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</si>
  <si>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</si>
  <si>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</si>
  <si>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</si>
  <si>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</si>
  <si>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</si>
  <si>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</si>
  <si>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</si>
  <si>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</si>
  <si>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</si>
  <si>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</si>
  <si>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</si>
  <si>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</si>
  <si>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</si>
  <si>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</si>
  <si>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</si>
  <si>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</si>
  <si>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</si>
  <si>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</si>
  <si>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</si>
  <si>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</si>
  <si>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</si>
  <si>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</si>
  <si>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</si>
  <si>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</si>
  <si>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</si>
  <si>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</si>
  <si>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</si>
  <si>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</si>
  <si>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</si>
  <si>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</si>
  <si>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</si>
  <si>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</si>
  <si>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</si>
  <si>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</si>
  <si>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</si>
  <si>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</si>
  <si>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</si>
  <si>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</si>
  <si>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</si>
  <si>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</si>
  <si>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</si>
  <si>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</si>
  <si>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</si>
  <si>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</si>
  <si>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</si>
  <si>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</si>
  <si>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</si>
  <si>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</si>
  <si>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</si>
  <si>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</si>
  <si>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</si>
  <si>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</si>
  <si>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</si>
  <si>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</si>
  <si>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</si>
  <si>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</si>
  <si>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</si>
  <si>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</si>
  <si>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</si>
  <si>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</si>
  <si>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</si>
  <si>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</si>
  <si>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</si>
  <si>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</si>
  <si>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</si>
  <si>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</si>
  <si>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</si>
  <si>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</si>
  <si>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</si>
  <si>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</si>
  <si>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</si>
  <si>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</si>
  <si>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</si>
  <si>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</si>
  <si>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</si>
  <si>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</si>
  <si>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</si>
  <si>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</si>
  <si>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</si>
  <si>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</si>
  <si>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</si>
  <si>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</si>
  <si>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</si>
  <si>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</si>
  <si>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</si>
  <si>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</si>
  <si>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</si>
  <si>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</si>
  <si>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</si>
  <si>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</si>
  <si>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</si>
  <si>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</si>
  <si>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</si>
  <si>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</si>
  <si>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</si>
  <si>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</si>
  <si>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</si>
  <si>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</si>
  <si>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</si>
  <si>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</si>
  <si>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</si>
  <si>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</si>
  <si>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</si>
  <si>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</si>
  <si>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</si>
  <si>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</si>
  <si>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</si>
  <si>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</si>
  <si>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</si>
  <si>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</si>
  <si>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</si>
  <si>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</si>
  <si>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</si>
  <si>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</si>
  <si>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</si>
  <si>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</si>
  <si>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</si>
  <si>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</si>
  <si>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</si>
  <si>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</si>
  <si>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</si>
  <si>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</si>
  <si>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</si>
  <si>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</si>
  <si>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</si>
  <si>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</si>
  <si>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</si>
  <si>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</si>
  <si>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</si>
  <si>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</si>
  <si>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</si>
  <si>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</si>
  <si>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</si>
  <si>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</si>
  <si>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</si>
  <si>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</si>
  <si>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</si>
  <si>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</si>
  <si>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</si>
  <si>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</si>
  <si>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</si>
  <si>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</si>
  <si>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</si>
  <si>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</si>
  <si>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</si>
  <si>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</si>
  <si>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</si>
  <si>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</si>
  <si>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</si>
  <si>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</si>
  <si>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</si>
  <si>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</si>
  <si>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</si>
  <si>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</si>
  <si>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</si>
  <si>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</si>
  <si>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</si>
  <si>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</si>
  <si>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</si>
  <si>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</si>
  <si>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</si>
  <si>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</si>
  <si>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</si>
  <si>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</si>
  <si>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</si>
  <si>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</si>
  <si>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</si>
  <si>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</si>
  <si>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</si>
  <si>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</si>
  <si>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</si>
  <si>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</si>
  <si>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</si>
  <si>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</si>
  <si>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</si>
  <si>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</si>
  <si>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</si>
  <si>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</si>
  <si>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</si>
  <si>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</si>
  <si>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</si>
  <si>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</si>
  <si>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</si>
  <si>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</si>
  <si>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</si>
  <si>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</si>
  <si>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</si>
  <si>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</si>
  <si>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</si>
  <si>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</si>
  <si>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</si>
  <si>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</si>
  <si>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</si>
  <si>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</si>
  <si>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</si>
  <si>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</si>
  <si>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</si>
  <si>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</si>
  <si>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</si>
  <si>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</si>
  <si>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</si>
  <si>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</si>
  <si>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</si>
  <si>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</si>
  <si>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</si>
  <si>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</si>
  <si>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</si>
  <si>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</si>
  <si>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</si>
  <si>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</si>
  <si>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</si>
  <si>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</si>
  <si>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</si>
  <si>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</si>
  <si>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</si>
  <si>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</si>
  <si>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</si>
  <si>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</si>
  <si>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</si>
  <si>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</si>
  <si>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</si>
  <si>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</si>
  <si>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</si>
  <si>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</si>
  <si>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</si>
  <si>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</si>
  <si>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</si>
  <si>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</si>
  <si>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</si>
  <si>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</si>
  <si>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</si>
  <si>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</si>
  <si>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</si>
  <si>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</si>
  <si>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</si>
  <si>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</si>
  <si>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</si>
  <si>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</si>
  <si>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</si>
  <si>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</si>
  <si>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</si>
  <si>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</si>
  <si>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</si>
  <si>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</si>
  <si>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</si>
  <si>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</si>
  <si>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</si>
  <si>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</si>
  <si>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</si>
  <si>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</si>
  <si>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</si>
  <si>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</si>
  <si>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</si>
  <si>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</si>
  <si>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</si>
  <si>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</si>
  <si>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</si>
  <si>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</si>
  <si>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</si>
  <si>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</si>
  <si>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</si>
  <si>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</si>
  <si>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</si>
  <si>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</si>
  <si>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</si>
  <si>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</si>
  <si>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</si>
  <si>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</si>
  <si>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</si>
  <si>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</si>
  <si>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</si>
  <si>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</si>
  <si>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</si>
  <si>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</si>
  <si>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</si>
  <si>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</si>
  <si>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</si>
  <si>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</si>
  <si>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</si>
  <si>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</si>
  <si>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</si>
  <si>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</si>
  <si>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</si>
  <si>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</si>
  <si>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</si>
  <si>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</si>
  <si>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</si>
  <si>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</si>
  <si>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</si>
  <si>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</si>
  <si>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</si>
  <si>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</si>
  <si>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</si>
  <si>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</si>
  <si>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</si>
  <si>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</si>
  <si>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</si>
  <si>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</si>
  <si>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</si>
  <si>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</si>
  <si>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</si>
  <si>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</si>
  <si>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</si>
  <si>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</si>
  <si>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</si>
  <si>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</si>
  <si>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</si>
  <si>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</si>
  <si>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</si>
  <si>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</si>
  <si>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</si>
  <si>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</si>
  <si>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</si>
  <si>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</si>
  <si>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</si>
  <si>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</si>
  <si>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</si>
  <si>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</si>
  <si>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</si>
  <si>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</si>
  <si>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</si>
  <si>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</si>
  <si>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</si>
  <si>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</si>
  <si>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</si>
  <si>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</si>
  <si>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</si>
  <si>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</si>
  <si>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</si>
  <si>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</si>
  <si>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</si>
  <si>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</si>
  <si>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</si>
  <si>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</si>
  <si>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</si>
  <si>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</si>
  <si>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</si>
  <si>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</si>
  <si>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</si>
  <si>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</si>
  <si>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</si>
  <si>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</si>
  <si>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</si>
  <si>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</si>
  <si>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</si>
  <si>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</si>
  <si>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</si>
  <si>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</si>
  <si>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</si>
  <si>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</si>
  <si>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</si>
  <si>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</si>
  <si>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</si>
  <si>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</si>
  <si>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</si>
  <si>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</si>
  <si>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</si>
  <si>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</si>
  <si>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</si>
  <si>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</si>
  <si>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</si>
  <si>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</si>
  <si>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</si>
  <si>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</si>
  <si>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</si>
  <si>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</si>
  <si>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</si>
  <si>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</si>
  <si>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</si>
  <si>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</si>
  <si>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</si>
  <si>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</si>
  <si>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</si>
  <si>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</si>
  <si>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</si>
  <si>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</si>
  <si>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</si>
  <si>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</si>
  <si>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</si>
  <si>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</si>
  <si>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</si>
  <si>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</si>
  <si>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</si>
  <si>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</si>
  <si>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</si>
  <si>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</si>
  <si>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</si>
  <si>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</si>
  <si>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</si>
  <si>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</si>
  <si>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</si>
  <si>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</si>
  <si>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</si>
  <si>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</si>
  <si>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</si>
  <si>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</si>
  <si>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</si>
  <si>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</si>
  <si>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</si>
  <si>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</si>
  <si>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</si>
  <si>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</si>
  <si>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</si>
  <si>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</si>
  <si>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</si>
  <si>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</si>
  <si>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</si>
  <si>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</si>
  <si>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</si>
  <si>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</si>
  <si>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</si>
  <si>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</si>
  <si>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</si>
  <si>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</si>
  <si>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</si>
  <si>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</si>
  <si>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</si>
  <si>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</si>
  <si>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</si>
  <si>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</si>
  <si>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</si>
  <si>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</si>
  <si>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</si>
  <si>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</si>
  <si>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</si>
  <si>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</si>
  <si>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</si>
  <si>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</si>
  <si>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</si>
  <si>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</si>
  <si>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</si>
  <si>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</si>
  <si>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</si>
  <si>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</si>
  <si>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</si>
  <si>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</si>
  <si>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</si>
  <si>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</si>
  <si>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</si>
  <si>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</si>
  <si>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</si>
  <si>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</si>
  <si>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</si>
  <si>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</si>
  <si>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</si>
  <si>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</si>
  <si>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</si>
  <si>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</si>
  <si>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</si>
  <si>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</si>
  <si>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</si>
  <si>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</si>
  <si>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</si>
  <si>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</si>
  <si>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</si>
  <si>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</si>
  <si>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</si>
  <si>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</si>
  <si>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</si>
  <si>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</si>
  <si>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</si>
  <si>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</si>
  <si>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</si>
  <si>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</si>
  <si>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</si>
  <si>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</si>
  <si>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</si>
  <si>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</si>
  <si>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</si>
  <si>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</si>
  <si>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</si>
  <si>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</si>
  <si>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</si>
  <si>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</si>
  <si>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</si>
  <si>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</si>
  <si>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</si>
  <si>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</si>
  <si>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</si>
  <si>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</si>
  <si>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</si>
  <si>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</si>
  <si>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</si>
  <si>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</si>
  <si>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</si>
  <si>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</si>
  <si>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</si>
  <si>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</si>
  <si>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</si>
  <si>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</si>
  <si>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</si>
  <si>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</si>
  <si>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</si>
  <si>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</si>
  <si>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</si>
  <si>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</si>
  <si>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</si>
  <si>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</si>
  <si>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</si>
  <si>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</si>
  <si>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</si>
  <si>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</si>
  <si>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</si>
  <si>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</si>
  <si>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</si>
  <si>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</si>
  <si>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</si>
  <si>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</si>
  <si>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</si>
  <si>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</si>
  <si>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</si>
  <si>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</si>
  <si>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</si>
  <si>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</si>
  <si>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</si>
  <si>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</si>
  <si>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</si>
  <si>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</si>
  <si>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</si>
  <si>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</si>
  <si>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</si>
  <si>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</si>
  <si>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</si>
  <si>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</si>
  <si>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</si>
  <si>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</si>
  <si>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</si>
  <si>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</si>
  <si>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</si>
  <si>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</si>
  <si>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</si>
  <si>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</si>
  <si>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</si>
  <si>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</si>
  <si>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</si>
  <si>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</si>
  <si>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</si>
  <si>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</si>
  <si>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</si>
  <si>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</si>
  <si>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</si>
  <si>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</si>
  <si>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</si>
  <si>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</si>
  <si>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</si>
  <si>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</si>
  <si>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</si>
  <si>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</si>
  <si>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</si>
  <si>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</si>
  <si>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</si>
  <si>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</si>
  <si>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</si>
  <si>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</si>
  <si>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</si>
  <si>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</si>
  <si>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</si>
  <si>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</si>
  <si>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</si>
  <si>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</si>
  <si>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</si>
  <si>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</si>
  <si>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</si>
  <si>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</si>
  <si>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</si>
  <si>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</si>
  <si>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</si>
  <si>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</si>
  <si>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</si>
  <si>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</si>
  <si>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</si>
  <si>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</si>
  <si>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</si>
  <si>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</si>
  <si>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</si>
  <si>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</si>
  <si>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</si>
  <si>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</si>
  <si>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</si>
  <si>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</si>
  <si>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</si>
  <si>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</si>
  <si>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</si>
  <si>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</si>
  <si>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</si>
  <si>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</si>
  <si>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</si>
  <si>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</si>
  <si>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</si>
  <si>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</si>
  <si>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</si>
  <si>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</si>
  <si>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</si>
  <si>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</si>
  <si>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</si>
  <si>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</si>
  <si>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</si>
  <si>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</si>
  <si>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</si>
  <si>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</si>
  <si>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</si>
  <si>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</si>
  <si>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</si>
  <si>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</si>
  <si>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</si>
  <si>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</si>
  <si>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</si>
  <si>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</si>
  <si>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</si>
  <si>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</si>
  <si>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</si>
  <si>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</si>
  <si>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</si>
  <si>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</si>
  <si>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</si>
  <si>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</si>
  <si>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</si>
  <si>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</si>
  <si>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</si>
  <si>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</si>
  <si>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</si>
  <si>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</si>
  <si>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</si>
  <si>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</si>
  <si>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</si>
  <si>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</si>
  <si>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</si>
  <si>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</si>
  <si>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</si>
  <si>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</si>
  <si>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</si>
  <si>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</si>
  <si>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</si>
  <si>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</si>
  <si>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</si>
  <si>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</si>
  <si>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</si>
  <si>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</si>
  <si>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</si>
  <si>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</si>
  <si>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</si>
  <si>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</si>
  <si>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</si>
  <si>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</si>
  <si>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</si>
  <si>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</si>
  <si>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</si>
  <si>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</si>
  <si>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</si>
  <si>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</si>
  <si>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</si>
  <si>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</si>
  <si>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</si>
  <si>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</si>
  <si>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</si>
  <si>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</si>
  <si>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</si>
  <si>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</si>
  <si>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</si>
  <si>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</si>
  <si>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</si>
  <si>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</si>
  <si>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</si>
  <si>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</si>
  <si>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</si>
  <si>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</si>
  <si>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</si>
  <si>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</si>
  <si>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</si>
  <si>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</si>
  <si>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</si>
  <si>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</si>
  <si>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</si>
  <si>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</si>
  <si>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</si>
  <si>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</si>
  <si>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</si>
  <si>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</si>
  <si>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</si>
  <si>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</si>
  <si>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</si>
  <si>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</si>
  <si>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</si>
  <si>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</si>
  <si>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</si>
  <si>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</si>
  <si>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</si>
  <si>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</si>
  <si>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</si>
  <si>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</si>
  <si>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</si>
  <si>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</si>
  <si>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</si>
  <si>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</si>
  <si>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</si>
  <si>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</si>
  <si>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</si>
  <si>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</si>
  <si>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</si>
  <si>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</si>
  <si>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</si>
  <si>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</si>
  <si>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</si>
  <si>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</si>
  <si>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</si>
  <si>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</si>
  <si>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</si>
  <si>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</si>
  <si>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</si>
  <si>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</si>
  <si>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</si>
  <si>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</si>
  <si>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</si>
  <si>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</si>
  <si>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</si>
  <si>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</si>
  <si>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</si>
  <si>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</si>
  <si>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</si>
  <si>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</si>
  <si>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</si>
  <si>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</si>
  <si>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</si>
  <si>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</si>
  <si>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</si>
  <si>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</si>
  <si>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</si>
  <si>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</si>
  <si>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</si>
  <si>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</si>
  <si>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</si>
  <si>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</si>
  <si>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</si>
  <si>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</si>
  <si>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</si>
  <si>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</si>
  <si>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</si>
  <si>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</si>
  <si>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</si>
  <si>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</si>
  <si>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</si>
  <si>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</si>
  <si>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</si>
  <si>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</si>
  <si>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</si>
  <si>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</si>
  <si>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</si>
  <si>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</si>
  <si>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</si>
  <si>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</si>
  <si>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</si>
  <si>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</si>
  <si>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</si>
  <si>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</si>
  <si>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</si>
  <si>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</si>
  <si>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</si>
  <si>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</si>
  <si>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</si>
  <si>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</si>
  <si>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</si>
  <si>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</si>
  <si>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</si>
  <si>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</si>
  <si>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</si>
  <si>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</si>
  <si>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</si>
  <si>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</si>
  <si>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</si>
  <si>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</si>
  <si>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</si>
  <si>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</si>
  <si>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</si>
  <si>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</si>
  <si>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</si>
  <si>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</si>
  <si>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</si>
  <si>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</si>
  <si>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</si>
  <si>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</si>
  <si>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</si>
  <si>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</si>
  <si>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</si>
  <si>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</si>
  <si>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</si>
  <si>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</si>
  <si>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</si>
  <si>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</si>
  <si>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</si>
  <si>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</si>
  <si>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</si>
  <si>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</si>
  <si>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</si>
  <si>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</si>
  <si>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</si>
  <si>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</si>
  <si>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</si>
  <si>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</si>
  <si>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</si>
  <si>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</si>
  <si>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</si>
  <si>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</si>
  <si>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</si>
  <si>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</si>
  <si>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</si>
  <si>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</si>
  <si>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</si>
  <si>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</si>
  <si>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</si>
  <si>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</si>
  <si>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</si>
  <si>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</si>
  <si>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</si>
  <si>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</si>
  <si>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</si>
  <si>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</si>
  <si>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</si>
  <si>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</si>
  <si>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</si>
  <si>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</si>
  <si>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</si>
  <si>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</si>
  <si>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</si>
  <si>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</si>
  <si>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</si>
  <si>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</si>
  <si>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</si>
  <si>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</si>
  <si>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</si>
  <si>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</si>
  <si>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</si>
  <si>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</si>
  <si>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</si>
  <si>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</si>
  <si>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</si>
  <si>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</si>
  <si>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</si>
  <si>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</si>
  <si>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</si>
  <si>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</si>
  <si>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</si>
  <si>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</si>
  <si>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</si>
  <si>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</si>
  <si>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</si>
  <si>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</si>
  <si>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</si>
  <si>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</si>
  <si>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</si>
  <si>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</si>
  <si>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</si>
  <si>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</si>
  <si>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</si>
  <si>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</si>
  <si>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</si>
  <si>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</si>
  <si>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</si>
  <si>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</si>
  <si>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</si>
  <si>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</si>
  <si>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</si>
  <si>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</si>
  <si>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</si>
  <si>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</si>
  <si>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</si>
  <si>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</si>
  <si>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</si>
  <si>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</si>
  <si>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</si>
  <si>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</si>
  <si>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</si>
  <si>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</si>
  <si>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</si>
  <si>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</si>
  <si>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</si>
  <si>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</si>
  <si>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</si>
  <si>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</si>
  <si>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</si>
  <si>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</si>
  <si>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</si>
  <si>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</si>
  <si>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</si>
  <si>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</si>
  <si>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</si>
  <si>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</si>
  <si>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</si>
  <si>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</si>
  <si>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</si>
  <si>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</si>
  <si>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</si>
  <si>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</si>
  <si>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</si>
  <si>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</si>
  <si>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</si>
  <si>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</si>
  <si>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</si>
  <si>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</si>
  <si>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</si>
  <si>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</si>
  <si>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</si>
  <si>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</si>
  <si>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</si>
  <si>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</si>
  <si>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</si>
  <si>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</si>
  <si>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</si>
  <si>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</si>
  <si>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</si>
  <si>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</si>
  <si>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</si>
  <si>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</si>
  <si>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</si>
  <si>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</si>
  <si>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</si>
  <si>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</si>
  <si>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</si>
  <si>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</si>
  <si>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</si>
  <si>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</si>
  <si>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</si>
  <si>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</si>
  <si>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</si>
  <si>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</si>
  <si>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</si>
  <si>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</si>
  <si>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</si>
  <si>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</si>
  <si>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</si>
  <si>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</si>
  <si>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</si>
  <si>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</si>
  <si>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</si>
  <si>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</si>
  <si>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</si>
  <si>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</si>
  <si>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</si>
  <si>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</si>
  <si>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</si>
  <si>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</si>
  <si>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</si>
  <si>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</si>
  <si>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</si>
  <si>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</si>
  <si>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</si>
  <si>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</si>
  <si>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</si>
  <si>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</si>
  <si>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</si>
  <si>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</si>
  <si>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</si>
  <si>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</si>
  <si>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</si>
  <si>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</si>
  <si>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</si>
  <si>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</si>
  <si>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</si>
  <si>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</si>
  <si>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</si>
  <si>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</si>
  <si>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</si>
  <si>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</si>
  <si>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</si>
  <si>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</si>
  <si>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</si>
  <si>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</si>
  <si>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</si>
  <si>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</si>
  <si>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</si>
  <si>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</si>
  <si>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</si>
  <si>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</si>
  <si>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</si>
  <si>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</si>
  <si>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</si>
  <si>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</si>
  <si>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</si>
  <si>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</si>
  <si>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</si>
  <si>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</si>
  <si>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</si>
  <si>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</si>
  <si>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</si>
  <si>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</si>
  <si>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</si>
  <si>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</si>
  <si>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</si>
  <si>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</si>
  <si>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</si>
  <si>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</si>
  <si>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</si>
  <si>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</si>
  <si>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</si>
  <si>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</si>
  <si>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</si>
  <si>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</si>
  <si>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</si>
  <si>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</si>
  <si>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</si>
  <si>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</si>
  <si>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</si>
  <si>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</si>
  <si>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</si>
  <si>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</si>
  <si>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</si>
  <si>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</si>
  <si>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</si>
  <si>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</si>
  <si>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</si>
  <si>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</si>
  <si>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</si>
  <si>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</si>
  <si>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</si>
  <si>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</si>
  <si>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</si>
  <si>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</si>
  <si>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</si>
  <si>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</si>
  <si>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</si>
  <si>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</si>
  <si>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</si>
  <si>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</si>
  <si>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</si>
  <si>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</si>
  <si>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</si>
  <si>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</si>
  <si>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</si>
  <si>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</si>
  <si>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</si>
  <si>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</si>
  <si>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</si>
  <si>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</si>
  <si>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</si>
  <si>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</si>
  <si>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</si>
  <si>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</si>
  <si>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</si>
  <si>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</si>
  <si>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</si>
  <si>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</si>
  <si>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</si>
  <si>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</si>
  <si>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</si>
  <si>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</si>
  <si>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</si>
  <si>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</si>
  <si>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</si>
  <si>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</si>
  <si>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</si>
  <si>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</si>
  <si>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</si>
  <si>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</si>
  <si>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</si>
  <si>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</si>
  <si>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</si>
  <si>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</si>
  <si>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</si>
  <si>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</si>
  <si>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</si>
  <si>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</si>
  <si>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</si>
  <si>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</si>
  <si>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</si>
  <si>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</si>
  <si>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</si>
  <si>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</si>
  <si>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</si>
  <si>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</si>
  <si>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</si>
  <si>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</si>
  <si>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</si>
  <si>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</si>
  <si>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</si>
  <si>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</si>
  <si>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</si>
  <si>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</si>
  <si>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</si>
  <si>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</si>
  <si>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</si>
  <si>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</si>
  <si>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</si>
  <si>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</si>
  <si>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</si>
  <si>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</si>
  <si>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</si>
  <si>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</si>
  <si>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</si>
  <si>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</si>
  <si>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</si>
  <si>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</si>
  <si>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</si>
  <si>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</si>
  <si>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</si>
  <si>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</si>
  <si>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</si>
  <si>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</si>
  <si>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</si>
  <si>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</si>
  <si>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</si>
  <si>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</si>
  <si>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</si>
  <si>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</si>
  <si>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</si>
  <si>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</si>
  <si>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</si>
  <si>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</si>
  <si>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</si>
  <si>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</si>
  <si>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</si>
  <si>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</si>
  <si>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</si>
  <si>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</si>
  <si>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</si>
  <si>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</si>
  <si>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</si>
  <si>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</si>
  <si>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</si>
  <si>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</si>
  <si>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</si>
  <si>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</si>
  <si>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</si>
  <si>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</si>
  <si>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</si>
  <si>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</si>
  <si>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</si>
  <si>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</si>
  <si>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</si>
  <si>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</si>
  <si>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</si>
  <si>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</si>
  <si>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</si>
  <si>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</si>
  <si>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</si>
  <si>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</si>
  <si>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</si>
  <si>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</si>
  <si>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</si>
  <si>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</si>
  <si>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</si>
  <si>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</si>
  <si>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</si>
  <si>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</si>
  <si>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</si>
  <si>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</si>
  <si>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</si>
  <si>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</si>
  <si>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</si>
  <si>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</si>
  <si>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</si>
  <si>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</si>
  <si>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</si>
  <si>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</si>
  <si>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</si>
  <si>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</si>
  <si>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</si>
  <si>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</si>
  <si>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</si>
  <si>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</si>
  <si>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</si>
  <si>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</si>
  <si>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</si>
  <si>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</si>
  <si>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</si>
  <si>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</si>
  <si>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</si>
  <si>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</si>
  <si>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</si>
  <si>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</si>
  <si>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</si>
  <si>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</si>
  <si>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</si>
  <si>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</si>
  <si>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</si>
  <si>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</si>
  <si>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</si>
  <si>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</si>
  <si>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</si>
  <si>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</si>
  <si>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</si>
  <si>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</si>
  <si>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</si>
  <si>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</si>
  <si>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</si>
  <si>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</si>
  <si>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</si>
  <si>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</si>
  <si>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</si>
  <si>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</si>
  <si>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</si>
  <si>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</si>
  <si>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</si>
  <si>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</si>
  <si>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</si>
  <si>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</si>
  <si>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</si>
  <si>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</si>
  <si>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</si>
  <si>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</si>
  <si>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</si>
  <si>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</si>
  <si>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</si>
  <si>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</si>
  <si>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</si>
  <si>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</si>
  <si>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</si>
  <si>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</si>
  <si>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</si>
  <si>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</si>
  <si>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</si>
  <si>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</si>
  <si>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</si>
  <si>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</si>
  <si>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</si>
  <si>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</si>
  <si>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</si>
  <si>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</si>
  <si>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</si>
  <si>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</si>
  <si>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</si>
  <si>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</si>
  <si>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</si>
  <si>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</si>
  <si>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</si>
  <si>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</si>
  <si>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</si>
  <si>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</si>
  <si>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</si>
  <si>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</si>
  <si>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</si>
  <si>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</si>
  <si>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</si>
  <si>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</si>
  <si>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</si>
  <si>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</si>
  <si>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</si>
  <si>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</si>
  <si>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</si>
  <si>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</si>
  <si>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</si>
  <si>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</si>
  <si>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</si>
  <si>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</si>
  <si>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</si>
  <si>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</si>
  <si>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</si>
  <si>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</si>
  <si>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</si>
  <si>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</si>
  <si>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</si>
  <si>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</si>
  <si>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</si>
  <si>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</si>
  <si>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</si>
  <si>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</si>
  <si>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</si>
  <si>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</si>
  <si>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</si>
  <si>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</si>
  <si>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</si>
  <si>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</si>
  <si>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</si>
  <si>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</si>
  <si>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</si>
  <si>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</si>
  <si>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</si>
  <si>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</si>
  <si>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</si>
  <si>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</si>
  <si>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</si>
  <si>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</si>
  <si>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</si>
  <si>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</si>
  <si>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</si>
  <si>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</si>
  <si>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</si>
  <si>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</si>
  <si>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</si>
  <si>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</si>
  <si>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</si>
  <si>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</si>
  <si>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</si>
  <si>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</si>
  <si>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</si>
  <si>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</si>
  <si>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</si>
  <si>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</si>
  <si>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</si>
  <si>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</si>
  <si>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</si>
  <si>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</si>
  <si>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</si>
  <si>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</si>
  <si>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</si>
  <si>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</si>
  <si>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</si>
  <si>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</si>
  <si>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</si>
  <si>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</si>
  <si>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</si>
  <si>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</si>
  <si>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</si>
  <si>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</si>
  <si>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</si>
  <si>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</si>
  <si>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</si>
  <si>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</si>
  <si>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</si>
  <si>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</si>
  <si>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</si>
  <si>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</si>
  <si>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</si>
  <si>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</si>
  <si>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</si>
  <si>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</si>
  <si>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</si>
  <si>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</si>
  <si>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</si>
  <si>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</si>
  <si>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</si>
  <si>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</si>
  <si>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</si>
  <si>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</si>
  <si>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</si>
  <si>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</si>
  <si>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</si>
  <si>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</si>
  <si>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</si>
  <si>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</si>
  <si>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</si>
  <si>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</si>
  <si>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</si>
  <si>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</si>
  <si>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</si>
  <si>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</si>
  <si>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</si>
  <si>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</si>
  <si>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</si>
  <si>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</si>
  <si>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</si>
  <si>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</si>
  <si>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</si>
  <si>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</si>
  <si>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</si>
  <si>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</si>
  <si>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</si>
  <si>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</si>
  <si>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</si>
  <si>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</si>
  <si>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</si>
  <si>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</si>
  <si>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</si>
  <si>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</si>
  <si>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</si>
  <si>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</si>
  <si>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</si>
  <si>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</si>
  <si>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</si>
  <si>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</si>
  <si>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</si>
  <si>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</si>
  <si>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</si>
  <si>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</si>
  <si>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</si>
  <si>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</si>
  <si>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</si>
  <si>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</si>
  <si>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</si>
  <si>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</si>
  <si>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</si>
  <si>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</si>
  <si>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</si>
  <si>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</si>
  <si>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</si>
  <si>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</si>
  <si>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</si>
  <si>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</si>
  <si>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</si>
  <si>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</si>
  <si>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</si>
  <si>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</si>
  <si>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</si>
  <si>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</si>
  <si>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</si>
  <si>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</si>
  <si>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</si>
  <si>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</si>
  <si>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</si>
  <si>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</si>
  <si>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</si>
  <si>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</si>
  <si>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</si>
  <si>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</si>
  <si>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</si>
  <si>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</si>
  <si>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</si>
  <si>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</si>
  <si>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</si>
  <si>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</si>
  <si>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</si>
  <si>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</si>
  <si>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</si>
  <si>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</si>
  <si>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</si>
  <si>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</si>
  <si>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</si>
  <si>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</si>
  <si>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</si>
  <si>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</si>
  <si>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</si>
  <si>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</si>
  <si>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</si>
  <si>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</si>
  <si>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</si>
  <si>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</si>
  <si>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</si>
  <si>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</si>
  <si>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</si>
  <si>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</si>
  <si>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</si>
  <si>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</si>
  <si>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</si>
  <si>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</si>
  <si>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</si>
  <si>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</si>
  <si>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</si>
  <si>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</si>
  <si>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</si>
  <si>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</si>
  <si>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</si>
  <si>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</si>
  <si>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</si>
  <si>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</si>
  <si>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</si>
  <si>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</si>
  <si>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</si>
  <si>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</si>
  <si>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</si>
  <si>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</si>
  <si>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</si>
  <si>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</si>
  <si>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</si>
  <si>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</si>
  <si>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</si>
  <si>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</si>
  <si>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</si>
  <si>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</si>
  <si>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</si>
  <si>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</si>
  <si>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</si>
  <si>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</si>
  <si>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</si>
  <si>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</si>
  <si>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</si>
  <si>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</si>
  <si>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</si>
  <si>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</si>
  <si>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</si>
  <si>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</si>
  <si>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</si>
  <si>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</si>
  <si>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</si>
  <si>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</si>
  <si>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</si>
  <si>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</si>
  <si>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</si>
  <si>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</si>
  <si>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</si>
  <si>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</si>
  <si>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</si>
  <si>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</si>
  <si>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</si>
  <si>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</si>
  <si>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</si>
  <si>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</si>
  <si>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</si>
  <si>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</si>
  <si>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</si>
  <si>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</si>
  <si>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</si>
  <si>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</si>
  <si>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</si>
  <si>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</si>
  <si>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</si>
  <si>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</si>
  <si>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</si>
  <si>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</si>
  <si>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</si>
  <si>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</si>
  <si>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</si>
  <si>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</si>
  <si>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</si>
  <si>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</si>
  <si>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</si>
  <si>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</si>
  <si>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</si>
  <si>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</si>
  <si>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</si>
  <si>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</si>
  <si>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</si>
  <si>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</si>
  <si>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</si>
  <si>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</si>
  <si>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</si>
  <si>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</si>
  <si>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</si>
  <si>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</si>
  <si>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</si>
  <si>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</si>
  <si>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</si>
  <si>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</si>
  <si>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</si>
  <si>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</si>
  <si>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</si>
  <si>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</si>
  <si>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</si>
  <si>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</si>
  <si>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</si>
  <si>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</si>
  <si>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</si>
  <si>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</si>
  <si>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</si>
  <si>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</si>
  <si>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</si>
  <si>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</si>
  <si>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</si>
  <si>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</si>
  <si>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</si>
  <si>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</si>
  <si>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</si>
  <si>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</si>
  <si>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</si>
  <si>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</si>
  <si>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</si>
  <si>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</si>
  <si>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</si>
  <si>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</si>
  <si>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</si>
  <si>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</si>
  <si>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</si>
  <si>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</si>
  <si>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</si>
  <si>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</si>
  <si>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</si>
  <si>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</si>
  <si>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</si>
  <si>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</si>
  <si>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</si>
  <si>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</si>
  <si>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</si>
  <si>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</si>
  <si>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</si>
  <si>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</si>
  <si>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</si>
  <si>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</si>
  <si>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</si>
  <si>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</si>
  <si>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</si>
  <si>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</si>
  <si>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</si>
  <si>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</si>
  <si>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</si>
  <si>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</si>
  <si>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</si>
  <si>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</si>
  <si>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</si>
  <si>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</si>
  <si>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</si>
  <si>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</si>
  <si>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</si>
  <si>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</si>
  <si>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</si>
  <si>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</si>
  <si>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</si>
  <si>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</si>
  <si>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</si>
  <si>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</si>
  <si>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</si>
  <si>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</si>
  <si>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</si>
  <si>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</si>
  <si>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</si>
  <si>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</si>
  <si>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</si>
  <si>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</si>
  <si>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</si>
  <si>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</si>
  <si>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</si>
  <si>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</si>
  <si>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</si>
  <si>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</si>
  <si>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</si>
  <si>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</si>
  <si>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</si>
  <si>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</si>
  <si>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</si>
  <si>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</si>
  <si>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</si>
  <si>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</si>
  <si>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</si>
  <si>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</si>
  <si>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</si>
  <si>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</si>
  <si>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</si>
  <si>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</si>
  <si>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</si>
  <si>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</si>
  <si>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</si>
  <si>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</si>
  <si>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</si>
  <si>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</si>
  <si>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</si>
  <si>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</si>
  <si>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</si>
  <si>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</si>
  <si>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</si>
  <si>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</si>
  <si>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</si>
  <si>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</si>
  <si>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</si>
  <si>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</si>
  <si>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</si>
  <si>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</si>
  <si>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</si>
  <si>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</si>
  <si>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</si>
  <si>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</si>
  <si>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</si>
  <si>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</si>
  <si>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</si>
  <si>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</si>
  <si>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</si>
  <si>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</si>
  <si>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</si>
  <si>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</si>
  <si>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</si>
  <si>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</si>
  <si>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</si>
  <si>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</si>
  <si>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</si>
  <si>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</si>
  <si>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</si>
  <si>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</si>
  <si>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</si>
  <si>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</si>
  <si>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</si>
  <si>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</si>
  <si>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</si>
  <si>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</si>
  <si>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</si>
  <si>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</si>
  <si>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</si>
  <si>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</si>
  <si>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</si>
  <si>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</si>
  <si>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</si>
  <si>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</si>
  <si>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</si>
  <si>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</si>
  <si>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</si>
  <si>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</si>
  <si>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</si>
  <si>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</si>
  <si>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</si>
  <si>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</si>
  <si>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</si>
  <si>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</si>
  <si>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</si>
  <si>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</si>
  <si>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</si>
  <si>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</si>
  <si>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</si>
  <si>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</si>
  <si>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</si>
  <si>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</si>
  <si>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</si>
  <si>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</si>
  <si>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</si>
  <si>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</si>
  <si>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</si>
  <si>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</si>
  <si>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</si>
  <si>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</si>
  <si>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</si>
  <si>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</si>
  <si>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</si>
  <si>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</si>
  <si>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</si>
  <si>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</si>
  <si>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</si>
  <si>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</si>
  <si>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</si>
  <si>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</si>
  <si>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</si>
  <si>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</si>
  <si>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</si>
  <si>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</si>
  <si>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</si>
  <si>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</si>
  <si>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</si>
  <si>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</si>
  <si>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</si>
  <si>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</si>
  <si>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</si>
  <si>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</si>
  <si>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</si>
  <si>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</si>
  <si>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</si>
  <si>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</si>
  <si>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</si>
  <si>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</si>
  <si>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</si>
  <si>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</si>
  <si>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</si>
  <si>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</si>
  <si>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</si>
  <si>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</si>
  <si>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</si>
  <si>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</si>
  <si>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</si>
  <si>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</si>
  <si>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</si>
  <si>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</si>
  <si>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</si>
  <si>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</si>
  <si>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</si>
  <si>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</si>
  <si>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</si>
  <si>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</si>
  <si>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</si>
  <si>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</si>
  <si>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</si>
  <si>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</si>
  <si>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</si>
  <si>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</si>
  <si>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</si>
  <si>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</si>
  <si>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</si>
  <si>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</si>
  <si>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</si>
  <si>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</si>
  <si>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</si>
  <si>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</si>
  <si>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</si>
  <si>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</si>
  <si>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</si>
  <si>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</si>
  <si>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</si>
  <si>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</si>
  <si>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</si>
  <si>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</si>
  <si>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</si>
  <si>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</si>
  <si>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</si>
  <si>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</si>
  <si>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</si>
  <si>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</si>
  <si>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</si>
  <si>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</si>
  <si>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</si>
  <si>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</si>
  <si>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</si>
  <si>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</si>
  <si>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</si>
  <si>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</si>
  <si>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</si>
  <si>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</si>
  <si>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</si>
  <si>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</si>
  <si>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</si>
  <si>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</si>
  <si>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</si>
  <si>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</si>
  <si>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</si>
  <si>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</si>
  <si>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</si>
  <si>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</si>
  <si>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</si>
  <si>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</si>
  <si>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</si>
  <si>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</si>
  <si>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</si>
  <si>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</si>
  <si>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</si>
  <si>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</si>
  <si>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</si>
  <si>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</si>
  <si>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</si>
  <si>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</si>
  <si>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</si>
  <si>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</si>
  <si>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</si>
  <si>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</si>
  <si>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</si>
  <si>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</si>
  <si>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</si>
  <si>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</si>
  <si>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</si>
  <si>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</si>
  <si>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</si>
  <si>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</si>
  <si>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</si>
  <si>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</si>
  <si>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</si>
  <si>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</si>
  <si>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</si>
  <si>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</si>
  <si>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</si>
  <si>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</si>
  <si>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</si>
  <si>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</si>
  <si>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</si>
  <si>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</si>
  <si>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</si>
  <si>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</si>
  <si>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</si>
  <si>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</si>
  <si>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</si>
  <si>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</si>
  <si>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</si>
  <si>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</si>
  <si>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</si>
  <si>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</si>
  <si>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</si>
  <si>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</si>
  <si>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</si>
  <si>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</si>
  <si>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</si>
  <si>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</si>
  <si>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</si>
  <si>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</si>
  <si>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</si>
  <si>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</si>
  <si>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</si>
  <si>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</si>
  <si>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</si>
  <si>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</si>
  <si>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</si>
  <si>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</si>
  <si>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</si>
  <si>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</si>
  <si>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</si>
  <si>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</si>
  <si>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</si>
  <si>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</si>
  <si>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</si>
  <si>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</si>
  <si>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</si>
  <si>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</si>
  <si>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</si>
  <si>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</si>
  <si>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</si>
  <si>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</si>
  <si>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</si>
  <si>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</si>
  <si>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</si>
  <si>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</si>
  <si>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</si>
  <si>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</si>
  <si>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</si>
  <si>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</si>
  <si>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</si>
  <si>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</si>
  <si>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</si>
  <si>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</si>
  <si>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</si>
  <si>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</si>
  <si>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</si>
  <si>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</si>
  <si>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</si>
  <si>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</si>
  <si>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</si>
  <si>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</si>
  <si>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</si>
  <si>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</si>
  <si>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</si>
  <si>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</si>
  <si>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</si>
  <si>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</si>
  <si>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</si>
  <si>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</si>
  <si>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</si>
  <si>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</si>
  <si>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</si>
  <si>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</si>
  <si>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</si>
  <si>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</si>
  <si>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</si>
  <si>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</si>
  <si>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</si>
  <si>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</si>
  <si>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</si>
  <si>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</si>
  <si>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</si>
  <si>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</si>
  <si>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</si>
  <si>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</si>
  <si>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</si>
  <si>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</si>
  <si>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</si>
  <si>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</si>
  <si>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</si>
  <si>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</si>
  <si>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</si>
  <si>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</si>
  <si>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</si>
  <si>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</si>
  <si>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</si>
  <si>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</si>
  <si>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</si>
  <si>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</si>
  <si>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</si>
  <si>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</si>
  <si>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</si>
  <si>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</si>
  <si>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</si>
  <si>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</si>
  <si>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</si>
  <si>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</si>
  <si>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</si>
  <si>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</si>
  <si>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</si>
  <si>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</si>
  <si>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</si>
  <si>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</si>
  <si>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</si>
  <si>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</si>
  <si>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</si>
  <si>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</si>
  <si>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</si>
  <si>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</si>
  <si>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</si>
  <si>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</si>
  <si>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</si>
  <si>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</si>
  <si>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</si>
  <si>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</si>
  <si>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</si>
  <si>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</si>
  <si>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</si>
  <si>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</si>
  <si>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</si>
  <si>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</si>
  <si>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</si>
  <si>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</si>
  <si>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</si>
  <si>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</si>
  <si>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</si>
  <si>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</si>
  <si>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</si>
  <si>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</si>
  <si>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</si>
  <si>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</si>
  <si>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</si>
  <si>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</si>
  <si>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</si>
  <si>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</si>
  <si>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</si>
  <si>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</si>
  <si>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</si>
  <si>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</si>
  <si>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</si>
  <si>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</si>
  <si>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</si>
  <si>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</si>
  <si>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</si>
  <si>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</si>
  <si>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</si>
  <si>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</si>
  <si>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</si>
  <si>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</si>
  <si>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</si>
  <si>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</si>
  <si>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</si>
  <si>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</si>
  <si>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</si>
  <si>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</si>
  <si>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</si>
  <si>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</si>
  <si>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</si>
  <si>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</si>
  <si>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</si>
  <si>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</si>
  <si>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</si>
  <si>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</si>
  <si>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</si>
  <si>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</si>
  <si>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</si>
  <si>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</si>
  <si>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</si>
  <si>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</si>
  <si>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</si>
  <si>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</si>
  <si>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</si>
  <si>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</si>
  <si>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</si>
  <si>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</si>
  <si>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</si>
  <si>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</si>
  <si>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</si>
  <si>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</si>
  <si>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</si>
  <si>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</si>
  <si>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</si>
  <si>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</si>
  <si>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</si>
  <si>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</si>
  <si>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</si>
  <si>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</si>
  <si>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</si>
  <si>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</si>
  <si>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</si>
  <si>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</si>
  <si>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</si>
  <si>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</si>
  <si>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</si>
  <si>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</si>
  <si>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</si>
  <si>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</si>
  <si>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</si>
  <si>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</si>
  <si>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</si>
  <si>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</si>
  <si>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</si>
  <si>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</si>
  <si>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</si>
  <si>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</si>
  <si>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</si>
  <si>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</si>
  <si>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</si>
  <si>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</si>
  <si>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</si>
  <si>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</si>
  <si>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</si>
  <si>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</si>
  <si>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</si>
  <si>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</si>
  <si>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</si>
  <si>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</si>
  <si>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</si>
  <si>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</si>
  <si>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</si>
  <si>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</si>
  <si>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</si>
  <si>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</si>
  <si>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</si>
  <si>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</si>
  <si>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</si>
  <si>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</si>
  <si>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</si>
  <si>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</si>
  <si>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</si>
  <si>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</si>
  <si>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</si>
  <si>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</si>
  <si>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</si>
  <si>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</si>
  <si>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</si>
  <si>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</si>
  <si>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</si>
  <si>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</si>
  <si>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</si>
  <si>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</si>
  <si>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</si>
  <si>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</si>
  <si>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</si>
  <si>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</si>
  <si>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</si>
  <si>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</si>
  <si>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</si>
  <si>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</si>
  <si>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</si>
  <si>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</si>
  <si>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</si>
  <si>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</si>
  <si>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</si>
  <si>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</si>
  <si>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</si>
  <si>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</si>
  <si>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</si>
  <si>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</si>
  <si>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</si>
  <si>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</si>
  <si>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</si>
  <si>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</si>
  <si>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</si>
  <si>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</si>
  <si>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</si>
  <si>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</si>
  <si>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</si>
  <si>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</si>
  <si>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</si>
  <si>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</si>
  <si>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</si>
  <si>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</si>
  <si>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</si>
  <si>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</si>
  <si>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</si>
  <si>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</si>
  <si>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</si>
  <si>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</si>
  <si>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</si>
  <si>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</si>
  <si>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</si>
  <si>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</si>
  <si>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</si>
  <si>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</si>
  <si>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</si>
  <si>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</si>
  <si>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</si>
  <si>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</si>
  <si>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</si>
  <si>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</si>
  <si>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</si>
  <si>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</si>
  <si>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</si>
  <si>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</si>
  <si>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</si>
  <si>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</si>
  <si>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</si>
  <si>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</si>
  <si>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</si>
  <si>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</si>
  <si>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</si>
  <si>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</si>
  <si>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</si>
  <si>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</si>
  <si>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</si>
  <si>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</si>
  <si>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</si>
  <si>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</si>
  <si>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</si>
  <si>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</si>
  <si>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</si>
  <si>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</si>
  <si>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</si>
  <si>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</si>
  <si>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</si>
  <si>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</si>
  <si>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</si>
  <si>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</si>
  <si>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</si>
  <si>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</si>
  <si>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</si>
  <si>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</si>
  <si>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</si>
  <si>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</si>
  <si>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</si>
  <si>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</si>
  <si>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</si>
  <si>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</si>
  <si>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</si>
  <si>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</si>
  <si>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</si>
  <si>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</si>
  <si>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</si>
  <si>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</si>
  <si>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</si>
  <si>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</si>
  <si>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</si>
  <si>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</si>
  <si>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</si>
  <si>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</si>
  <si>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</si>
  <si>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</si>
  <si>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</si>
  <si>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</si>
  <si>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</si>
  <si>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</si>
  <si>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</si>
  <si>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</si>
  <si>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</si>
  <si>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</si>
  <si>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</si>
  <si>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</si>
  <si>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</si>
  <si>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</si>
  <si>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</si>
  <si>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</si>
  <si>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</si>
  <si>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</si>
  <si>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</si>
  <si>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</si>
  <si>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</si>
  <si>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</si>
  <si>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</si>
  <si>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</si>
  <si>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</si>
  <si>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</si>
  <si>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</si>
  <si>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</si>
  <si>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</si>
  <si>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</si>
  <si>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</si>
  <si>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</si>
  <si>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</si>
  <si>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</si>
  <si>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</si>
  <si>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</si>
  <si>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</si>
  <si>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</si>
  <si>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</si>
  <si>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</si>
  <si>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</si>
  <si>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</si>
  <si>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</si>
  <si>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</si>
  <si>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</si>
  <si>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</si>
  <si>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</si>
  <si>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</si>
  <si>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</si>
  <si>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</si>
  <si>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</si>
  <si>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</si>
  <si>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</si>
  <si>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</si>
  <si>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</si>
  <si>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</si>
  <si>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</si>
  <si>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</si>
  <si>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</si>
  <si>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</si>
  <si>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</si>
  <si>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</si>
  <si>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</si>
  <si>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</si>
  <si>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</si>
  <si>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</si>
  <si>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</si>
  <si>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</si>
  <si>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</si>
  <si>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</si>
  <si>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</si>
  <si>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</si>
  <si>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</si>
  <si>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</si>
  <si>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</si>
  <si>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</si>
  <si>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</si>
  <si>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</si>
  <si>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</si>
  <si>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</si>
  <si>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</si>
  <si>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</si>
  <si>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</si>
  <si>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</si>
  <si>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</si>
  <si>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</si>
  <si>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</si>
  <si>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</si>
  <si>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</si>
  <si>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</si>
  <si>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</si>
  <si>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</si>
  <si>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</si>
  <si>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</si>
  <si>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</si>
  <si>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</si>
  <si>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</si>
  <si>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</si>
  <si>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</si>
  <si>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</si>
  <si>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</si>
  <si>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</si>
  <si>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</si>
  <si>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</si>
  <si>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</si>
  <si>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</si>
  <si>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</si>
  <si>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</si>
  <si>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</si>
  <si>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</si>
  <si>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</si>
  <si>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</si>
  <si>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</si>
  <si>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</si>
  <si>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</si>
  <si>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</si>
  <si>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</si>
  <si>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</si>
  <si>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</si>
  <si>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</si>
  <si>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</si>
  <si>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</si>
  <si>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</si>
  <si>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</si>
  <si>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</si>
  <si>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</si>
  <si>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</si>
  <si>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</si>
  <si>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</si>
  <si>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</si>
  <si>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</si>
  <si>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</si>
  <si>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</si>
  <si>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</si>
  <si>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</si>
  <si>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</si>
  <si>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</si>
  <si>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</si>
  <si>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</si>
  <si>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</si>
  <si>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</si>
  <si>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</si>
  <si>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</si>
  <si>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</si>
  <si>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</si>
  <si>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</si>
  <si>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</si>
  <si>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</si>
  <si>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</si>
  <si>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</si>
  <si>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</si>
  <si>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</si>
  <si>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</si>
  <si>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</si>
  <si>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</si>
  <si>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</si>
  <si>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</si>
  <si>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</si>
  <si>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</si>
  <si>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</si>
  <si>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</si>
  <si>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</si>
  <si>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</si>
  <si>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</si>
  <si>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</si>
  <si>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</si>
  <si>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</si>
  <si>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</si>
  <si>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</si>
  <si>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</si>
  <si>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</si>
  <si>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</si>
  <si>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</si>
  <si>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</si>
  <si>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</si>
  <si>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</si>
  <si>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</si>
  <si>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</si>
  <si>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</si>
  <si>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</si>
  <si>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</si>
  <si>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</si>
  <si>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</si>
  <si>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</si>
  <si>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</si>
  <si>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</si>
  <si>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</si>
  <si>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</si>
  <si>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</si>
  <si>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</si>
  <si>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</si>
  <si>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</si>
  <si>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</si>
  <si>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</si>
  <si>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</si>
  <si>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</si>
  <si>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</si>
  <si>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</si>
  <si>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</si>
  <si>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</si>
  <si>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</si>
  <si>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</si>
  <si>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</si>
  <si>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</si>
  <si>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</si>
  <si>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</si>
  <si>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</si>
  <si>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</si>
  <si>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</si>
  <si>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</si>
  <si>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</si>
  <si>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</si>
  <si>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</si>
  <si>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</si>
  <si>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</si>
  <si>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</si>
  <si>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</si>
  <si>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</si>
  <si>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</si>
  <si>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</si>
  <si>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</si>
  <si>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</si>
  <si>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</si>
  <si>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</si>
  <si>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</si>
  <si>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</si>
  <si>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</si>
  <si>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</si>
  <si>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</si>
  <si>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</si>
  <si>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</si>
  <si>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</si>
  <si>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</si>
  <si>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</si>
  <si>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</si>
  <si>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</si>
  <si>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</si>
  <si>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</si>
  <si>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</si>
  <si>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</si>
  <si>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</si>
  <si>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</si>
  <si>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</si>
  <si>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</si>
  <si>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</si>
  <si>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</si>
  <si>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</si>
  <si>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</si>
  <si>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</si>
  <si>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</si>
  <si>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</si>
  <si>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</si>
  <si>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</si>
  <si>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</si>
  <si>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</si>
  <si>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</si>
  <si>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</si>
  <si>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</si>
  <si>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</si>
  <si>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</si>
  <si>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</si>
  <si>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</si>
  <si>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</si>
  <si>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</si>
  <si>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</si>
  <si>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</si>
  <si>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</si>
  <si>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</si>
  <si>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</si>
  <si>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</si>
  <si>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</si>
  <si>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</si>
  <si>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</si>
  <si>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</si>
  <si>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</si>
  <si>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</si>
  <si>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</si>
  <si>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</si>
  <si>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</si>
  <si>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</si>
  <si>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</si>
  <si>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</si>
  <si>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</si>
  <si>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</si>
  <si>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</si>
  <si>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</si>
  <si>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</si>
  <si>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</si>
  <si>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</si>
  <si>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</si>
  <si>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</si>
  <si>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</si>
  <si>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</si>
  <si>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</si>
  <si>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</si>
  <si>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</si>
  <si>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</si>
  <si>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</si>
  <si>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</si>
  <si>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</si>
  <si>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</si>
  <si>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</si>
  <si>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</si>
  <si>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</si>
  <si>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</si>
  <si>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</si>
  <si>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</si>
  <si>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</si>
  <si>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</si>
  <si>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</si>
  <si>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</si>
  <si>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</si>
  <si>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</si>
  <si>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</si>
  <si>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</si>
  <si>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</si>
  <si>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</si>
  <si>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</si>
  <si>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</si>
  <si>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</si>
  <si>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</si>
  <si>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</si>
  <si>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</si>
  <si>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</si>
  <si>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</si>
  <si>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</si>
  <si>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</si>
  <si>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</si>
  <si>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</si>
  <si>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</si>
  <si>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</si>
  <si>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</si>
  <si>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</si>
  <si>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</si>
  <si>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</si>
  <si>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</si>
  <si>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</si>
  <si>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</si>
  <si>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</si>
  <si>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</si>
  <si>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</si>
  <si>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</si>
  <si>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</si>
  <si>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</si>
  <si>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</si>
  <si>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</si>
  <si>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</si>
  <si>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</si>
  <si>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</si>
  <si>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</si>
  <si>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</si>
  <si>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</si>
  <si>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</si>
  <si>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</si>
  <si>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</si>
  <si>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</si>
  <si>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</si>
  <si>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</si>
  <si>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</si>
  <si>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</si>
  <si>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</si>
  <si>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</si>
  <si>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</si>
  <si>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</si>
  <si>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</si>
  <si>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</si>
  <si>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</si>
  <si>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</si>
  <si>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</si>
  <si>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</si>
  <si>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</si>
  <si>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</si>
  <si>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</si>
  <si>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</si>
  <si>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</si>
  <si>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</si>
  <si>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</si>
  <si>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</si>
  <si>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</si>
  <si>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</si>
  <si>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</si>
  <si>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</si>
  <si>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</si>
  <si>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</si>
  <si>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</si>
  <si>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</si>
  <si>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</si>
  <si>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</si>
  <si>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</si>
  <si>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</si>
  <si>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</si>
  <si>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</si>
  <si>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</si>
  <si>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</si>
  <si>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</si>
  <si>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</si>
  <si>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</si>
  <si>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</si>
  <si>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</si>
  <si>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</si>
  <si>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</si>
  <si>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</si>
  <si>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</si>
  <si>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</si>
  <si>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</si>
  <si>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</si>
  <si>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</si>
  <si>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</si>
  <si>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</si>
  <si>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</si>
  <si>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</si>
  <si>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</si>
  <si>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</si>
  <si>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</si>
  <si>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</si>
  <si>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</si>
  <si>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</si>
  <si>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</si>
  <si>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</si>
  <si>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</si>
  <si>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</si>
  <si>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</si>
  <si>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</si>
  <si>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</si>
  <si>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</si>
  <si>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</si>
  <si>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</si>
  <si>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</si>
  <si>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</si>
  <si>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</si>
  <si>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</si>
  <si>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</si>
  <si>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</si>
  <si>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</si>
  <si>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</si>
  <si>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</si>
  <si>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</si>
  <si>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</si>
  <si>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</si>
  <si>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</si>
  <si>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</si>
  <si>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</si>
  <si>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</si>
  <si>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</si>
  <si>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</si>
  <si>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</si>
  <si>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</si>
  <si>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</si>
  <si>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</si>
  <si>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</si>
  <si>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</si>
  <si>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</si>
  <si>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</si>
  <si>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</si>
  <si>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</si>
  <si>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</si>
  <si>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</si>
  <si>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</si>
  <si>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</si>
  <si>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</si>
  <si>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</si>
  <si>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</si>
  <si>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</si>
  <si>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</si>
  <si>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</si>
  <si>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</si>
  <si>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</si>
  <si>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</si>
  <si>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</si>
  <si>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</si>
  <si>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</si>
  <si>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</si>
  <si>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</si>
  <si>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</si>
  <si>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</si>
  <si>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</si>
  <si>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</si>
  <si>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</si>
  <si>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</si>
  <si>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</si>
  <si>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</si>
  <si>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</si>
  <si>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</si>
  <si>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</si>
  <si>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</si>
  <si>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</si>
  <si>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</si>
  <si>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</si>
  <si>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</si>
  <si>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</si>
  <si>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</si>
  <si>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</si>
  <si>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</si>
  <si>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</si>
  <si>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</si>
  <si>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</si>
  <si>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</si>
  <si>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</si>
  <si>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</si>
  <si>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</si>
  <si>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</si>
  <si>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</si>
  <si>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</si>
  <si>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</si>
  <si>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</si>
  <si>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</si>
  <si>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</si>
  <si>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</si>
  <si>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</si>
  <si>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</si>
  <si>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</si>
  <si>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</si>
  <si>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</si>
  <si>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</si>
  <si>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</si>
  <si>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</si>
  <si>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</si>
  <si>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</si>
  <si>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</si>
  <si>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</si>
  <si>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</si>
  <si>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</si>
  <si>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</si>
  <si>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</si>
  <si>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</si>
  <si>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</si>
  <si>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</si>
  <si>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</si>
  <si>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</si>
  <si>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</si>
  <si>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</si>
  <si>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</si>
  <si>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</si>
  <si>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</si>
  <si>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</si>
  <si>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</si>
  <si>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</si>
  <si>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</si>
  <si>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</si>
  <si>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</si>
  <si>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</si>
  <si>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</si>
  <si>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</si>
  <si>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</si>
  <si>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</si>
  <si>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</si>
  <si>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</si>
  <si>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</si>
  <si>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</si>
  <si>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</si>
  <si>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</si>
  <si>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</si>
  <si>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</si>
  <si>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</si>
  <si>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</si>
  <si>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</si>
  <si>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</si>
  <si>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</si>
  <si>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</si>
  <si>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</si>
  <si>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</si>
  <si>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</si>
  <si>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</si>
  <si>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</si>
  <si>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</si>
  <si>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</si>
  <si>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</si>
  <si>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</si>
  <si>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</si>
  <si>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</si>
  <si>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</si>
  <si>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</si>
  <si>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</si>
  <si>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</si>
  <si>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</si>
  <si>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</si>
  <si>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</si>
  <si>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</si>
  <si>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</si>
  <si>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</si>
  <si>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</si>
  <si>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</si>
  <si>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</si>
  <si>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</si>
  <si>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</si>
  <si>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</si>
  <si>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</si>
  <si>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</si>
  <si>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</si>
  <si>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</si>
  <si>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</si>
  <si>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</si>
  <si>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</si>
  <si>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</si>
  <si>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</si>
  <si>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</si>
  <si>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</si>
  <si>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</si>
  <si>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</si>
  <si>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</si>
  <si>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</si>
  <si>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</si>
  <si>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</si>
  <si>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</si>
  <si>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</si>
  <si>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</si>
  <si>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</si>
  <si>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</si>
  <si>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</si>
  <si>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</si>
  <si>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</si>
  <si>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</si>
  <si>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</si>
  <si>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</si>
  <si>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</si>
  <si>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</si>
  <si>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</si>
  <si>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</si>
  <si>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</si>
  <si>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</si>
  <si>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</si>
  <si>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</si>
  <si>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</si>
  <si>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</si>
  <si>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</si>
  <si>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</si>
  <si>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</si>
  <si>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</si>
  <si>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</si>
  <si>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</si>
  <si>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</si>
  <si>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</si>
  <si>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</si>
  <si>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</si>
  <si>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</si>
  <si>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</si>
  <si>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</si>
  <si>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</si>
  <si>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</si>
  <si>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</si>
  <si>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</si>
  <si>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</si>
  <si>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</si>
  <si>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</si>
  <si>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</si>
  <si>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</si>
  <si>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</si>
  <si>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</si>
  <si>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</si>
  <si>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</si>
  <si>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</si>
  <si>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</si>
  <si>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</si>
  <si>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</si>
  <si>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</si>
  <si>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</si>
  <si>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</si>
  <si>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</si>
  <si>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</si>
  <si>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</si>
  <si>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</si>
  <si>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</si>
  <si>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</si>
  <si>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</si>
  <si>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</si>
  <si>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</si>
  <si>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</si>
  <si>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</si>
  <si>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</si>
  <si>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</si>
  <si>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</si>
  <si>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</si>
  <si>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</si>
  <si>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</si>
  <si>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</si>
  <si>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</si>
  <si>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</si>
  <si>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</si>
  <si>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</si>
  <si>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</si>
  <si>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</si>
  <si>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</si>
  <si>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</si>
  <si>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</si>
  <si>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</si>
  <si>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</si>
  <si>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</si>
  <si>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</si>
  <si>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</si>
  <si>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</si>
  <si>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</si>
  <si>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</si>
  <si>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</si>
  <si>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</si>
  <si>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</si>
  <si>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</si>
  <si>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</si>
  <si>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</si>
  <si>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</si>
  <si>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</si>
  <si>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</si>
  <si>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</si>
  <si>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</si>
  <si>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</si>
  <si>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</si>
  <si>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</si>
  <si>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</si>
  <si>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</si>
  <si>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</si>
  <si>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</si>
  <si>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</si>
  <si>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</si>
  <si>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</si>
  <si>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</si>
  <si>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</si>
  <si>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</si>
  <si>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</si>
  <si>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</si>
  <si>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</si>
  <si>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</si>
  <si>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</si>
  <si>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</si>
  <si>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</si>
  <si>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</si>
  <si>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</si>
  <si>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</si>
  <si>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</si>
  <si>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</si>
  <si>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</si>
  <si>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</si>
  <si>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</si>
  <si>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</si>
  <si>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</si>
  <si>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</si>
  <si>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</si>
  <si>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</si>
  <si>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</si>
  <si>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</si>
  <si>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</si>
  <si>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</si>
  <si>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</si>
  <si>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</si>
  <si>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</si>
  <si>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</si>
  <si>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</si>
  <si>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</si>
  <si>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</si>
  <si>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</si>
  <si>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</si>
  <si>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</si>
  <si>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</si>
  <si>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</si>
  <si>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</si>
  <si>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</si>
  <si>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</si>
  <si>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</si>
  <si>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</si>
  <si>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</si>
  <si>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</si>
  <si>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</si>
  <si>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</si>
  <si>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</si>
  <si>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</si>
  <si>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</si>
  <si>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</si>
  <si>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</si>
  <si>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</si>
  <si>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</si>
  <si>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</si>
  <si>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</si>
  <si>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</si>
  <si>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</si>
  <si>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</si>
  <si>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</si>
  <si>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</si>
  <si>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</si>
  <si>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</si>
  <si>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</si>
  <si>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</si>
  <si>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</si>
  <si>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</si>
  <si>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</si>
  <si>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</si>
  <si>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</si>
  <si>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</si>
  <si>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</si>
  <si>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</si>
  <si>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</si>
  <si>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</si>
  <si>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</si>
  <si>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</si>
  <si>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</si>
  <si>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</si>
  <si>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</si>
  <si>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</si>
  <si>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</si>
  <si>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</si>
  <si>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</si>
  <si>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</si>
  <si>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</si>
  <si>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</si>
  <si>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</si>
  <si>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</si>
  <si>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</si>
  <si>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</si>
  <si>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</si>
  <si>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</si>
  <si>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</si>
  <si>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</si>
  <si>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</si>
  <si>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</si>
  <si>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</si>
  <si>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</si>
  <si>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</si>
  <si>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</si>
  <si>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</si>
  <si>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</si>
  <si>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</si>
  <si>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</si>
  <si>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</si>
  <si>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</si>
  <si>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</si>
  <si>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</si>
  <si>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</si>
  <si>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</si>
  <si>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</si>
  <si>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</si>
  <si>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</si>
  <si>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</si>
  <si>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</si>
  <si>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</si>
  <si>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</si>
  <si>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</si>
  <si>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</si>
  <si>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</si>
  <si>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</si>
  <si>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</si>
  <si>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</si>
  <si>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</si>
  <si>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</si>
  <si>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</si>
  <si>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</si>
  <si>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</si>
  <si>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</si>
  <si>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</si>
  <si>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</si>
  <si>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</si>
  <si>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</si>
  <si>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</si>
  <si>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</si>
  <si>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</si>
  <si>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</si>
  <si>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</si>
  <si>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</si>
  <si>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</si>
  <si>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</si>
  <si>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</si>
  <si>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</si>
  <si>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</si>
  <si>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</si>
  <si>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</si>
  <si>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</si>
  <si>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</si>
  <si>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</si>
  <si>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</si>
  <si>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</si>
  <si>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</si>
  <si>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</si>
  <si>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</si>
  <si>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</si>
  <si>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</si>
  <si>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</si>
  <si>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</si>
  <si>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</si>
  <si>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</si>
  <si>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</si>
  <si>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</si>
  <si>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</si>
  <si>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</si>
  <si>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</si>
  <si>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</si>
  <si>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</si>
  <si>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</si>
  <si>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</si>
  <si>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</si>
  <si>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</si>
  <si>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</si>
  <si>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</si>
  <si>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</si>
  <si>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</si>
  <si>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</si>
  <si>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</si>
  <si>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</si>
  <si>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</si>
  <si>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</si>
  <si>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</si>
  <si>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</si>
  <si>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</si>
  <si>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</si>
  <si>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</si>
  <si>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</si>
  <si>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</si>
  <si>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</si>
  <si>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</si>
  <si>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</si>
  <si>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</si>
  <si>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</si>
  <si>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</si>
  <si>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</si>
  <si>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</si>
  <si>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</si>
  <si>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</si>
  <si>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</si>
  <si>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</si>
  <si>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</si>
  <si>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</si>
  <si>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</si>
  <si>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</si>
  <si>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</si>
  <si>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</si>
  <si>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</si>
  <si>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</si>
  <si>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</si>
  <si>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</si>
  <si>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</si>
  <si>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</si>
  <si>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</si>
  <si>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</si>
  <si>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</si>
  <si>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</si>
  <si>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</si>
  <si>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</si>
  <si>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</si>
  <si>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</si>
  <si>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</si>
  <si>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</si>
  <si>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</si>
  <si>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</si>
  <si>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</si>
  <si>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</si>
  <si>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</si>
  <si>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</si>
  <si>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</si>
  <si>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</si>
  <si>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</si>
  <si>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</si>
  <si>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</si>
  <si>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</si>
  <si>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</si>
  <si>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</si>
  <si>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</si>
  <si>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</si>
  <si>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</si>
  <si>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</si>
  <si>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</si>
  <si>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</si>
  <si>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</si>
  <si>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</si>
  <si>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</si>
  <si>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</si>
  <si>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</si>
  <si>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</si>
  <si>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</si>
  <si>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</si>
  <si>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</si>
  <si>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</si>
  <si>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</si>
  <si>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</si>
  <si>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</si>
  <si>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</si>
  <si>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</si>
  <si>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</si>
  <si>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</si>
  <si>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</si>
  <si>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</si>
  <si>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</si>
  <si>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</si>
  <si>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</si>
  <si>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</si>
  <si>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</si>
  <si>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</si>
  <si>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</si>
  <si>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</si>
  <si>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</si>
  <si>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</si>
  <si>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</si>
  <si>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</si>
  <si>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</si>
  <si>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</si>
  <si>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</si>
  <si>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</si>
  <si>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</si>
  <si>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</si>
  <si>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</si>
  <si>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</si>
  <si>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</si>
  <si>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</si>
  <si>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</si>
  <si>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</si>
  <si>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</si>
  <si>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</si>
  <si>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</si>
  <si>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</si>
  <si>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</si>
  <si>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</si>
  <si>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</si>
  <si>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</si>
  <si>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</si>
  <si>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</si>
  <si>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</si>
  <si>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</si>
  <si>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</si>
  <si>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</si>
  <si>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</si>
  <si>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</si>
  <si>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</si>
  <si>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</si>
  <si>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</si>
  <si>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</si>
  <si>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</si>
  <si>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</si>
  <si>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</si>
  <si>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</si>
  <si>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</si>
  <si>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</si>
  <si>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</si>
  <si>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</si>
  <si>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</si>
  <si>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</si>
  <si>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</si>
  <si>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</si>
  <si>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</si>
  <si>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</si>
  <si>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</si>
  <si>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</si>
  <si>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</si>
  <si>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</si>
  <si>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</si>
  <si>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</si>
  <si>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</si>
  <si>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</si>
  <si>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</si>
  <si>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</si>
  <si>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</si>
  <si>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</si>
  <si>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</si>
  <si>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</si>
  <si>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</si>
  <si>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</si>
  <si>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</si>
  <si>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</si>
  <si>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</si>
  <si>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</si>
  <si>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</si>
  <si>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</si>
  <si>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</si>
  <si>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</si>
  <si>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</si>
  <si>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</si>
  <si>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</si>
  <si>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</si>
  <si>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</si>
  <si>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</si>
  <si>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</si>
  <si>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</si>
  <si>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</si>
  <si>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</si>
  <si>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</si>
  <si>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</si>
  <si>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</si>
  <si>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</si>
  <si>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</si>
  <si>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</si>
  <si>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</si>
  <si>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</si>
  <si>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</si>
  <si>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</si>
  <si>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</si>
  <si>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</si>
  <si>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</si>
  <si>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</si>
  <si>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</si>
  <si>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</si>
  <si>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</si>
  <si>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</si>
  <si>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</si>
  <si>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</si>
  <si>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</si>
  <si>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</si>
  <si>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</si>
  <si>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</si>
  <si>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</si>
  <si>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</si>
  <si>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</si>
  <si>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</si>
  <si>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</si>
  <si>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</si>
  <si>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</si>
  <si>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</si>
  <si>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</si>
  <si>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</si>
  <si>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</si>
  <si>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</si>
  <si>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</si>
  <si>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</si>
  <si>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</si>
  <si>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</si>
  <si>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</si>
  <si>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</si>
  <si>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</si>
  <si>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</si>
  <si>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</si>
  <si>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</si>
  <si>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</si>
  <si>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</si>
  <si>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</si>
  <si>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</si>
  <si>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</si>
  <si>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</si>
  <si>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</si>
  <si>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</si>
  <si>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</si>
  <si>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</si>
  <si>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</si>
  <si>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</si>
  <si>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</si>
  <si>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</si>
  <si>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</si>
  <si>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</si>
  <si>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</si>
  <si>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</si>
  <si>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</si>
  <si>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</si>
  <si>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</si>
  <si>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</si>
  <si>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</si>
  <si>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</si>
  <si>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</si>
  <si>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</si>
  <si>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</si>
  <si>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</si>
  <si>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</si>
  <si>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</si>
  <si>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</si>
  <si>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</si>
  <si>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</si>
  <si>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</si>
  <si>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</si>
  <si>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</si>
  <si>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</si>
  <si>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</si>
  <si>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</si>
  <si>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</si>
  <si>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</si>
  <si>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</si>
  <si>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</si>
  <si>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</si>
  <si>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</si>
  <si>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</si>
  <si>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</si>
  <si>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</si>
  <si>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</si>
  <si>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</si>
  <si>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</si>
  <si>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</si>
  <si>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</si>
  <si>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</si>
  <si>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</si>
  <si>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</si>
  <si>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</si>
  <si>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</si>
  <si>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</si>
  <si>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</si>
  <si>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</si>
  <si>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</si>
  <si>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</si>
  <si>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</si>
  <si>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</si>
  <si>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</si>
  <si>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</si>
  <si>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</si>
  <si>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</si>
  <si>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</si>
  <si>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</si>
  <si>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</si>
  <si>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</si>
  <si>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</si>
  <si>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</si>
  <si>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</si>
  <si>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</si>
  <si>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</si>
  <si>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</si>
  <si>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</si>
  <si>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</si>
  <si>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</si>
  <si>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</si>
  <si>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</si>
  <si>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</si>
  <si>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</si>
  <si>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</si>
  <si>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</si>
  <si>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</si>
  <si>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</si>
  <si>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</si>
  <si>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</si>
  <si>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</si>
  <si>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</si>
  <si>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</si>
  <si>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</si>
  <si>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</si>
  <si>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</si>
  <si>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</si>
  <si>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</si>
  <si>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</si>
  <si>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</si>
  <si>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</si>
  <si>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</si>
  <si>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</si>
  <si>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</si>
  <si>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</si>
  <si>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</si>
  <si>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</si>
  <si>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</si>
  <si>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</si>
  <si>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</si>
  <si>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</si>
  <si>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</si>
  <si>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</si>
  <si>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</si>
  <si>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</si>
  <si>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</si>
  <si>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</si>
  <si>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</si>
  <si>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</si>
  <si>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</si>
  <si>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</si>
  <si>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</si>
  <si>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</si>
  <si>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</si>
  <si>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</si>
  <si>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</si>
  <si>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</si>
  <si>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</si>
  <si>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</si>
  <si>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</si>
  <si>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</si>
  <si>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</si>
  <si>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</si>
  <si>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</si>
  <si>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</si>
  <si>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</si>
  <si>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</si>
  <si>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</si>
  <si>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</si>
  <si>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</si>
  <si>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</si>
  <si>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</si>
  <si>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</si>
  <si>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</si>
  <si>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</si>
  <si>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</si>
  <si>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</si>
  <si>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</si>
  <si>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</si>
  <si>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</si>
  <si>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</si>
  <si>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</si>
  <si>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</si>
  <si>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</si>
  <si>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</si>
  <si>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</si>
  <si>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</si>
  <si>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</si>
  <si>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</si>
  <si>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</si>
  <si>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</si>
  <si>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</si>
  <si>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</si>
  <si>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</si>
  <si>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</si>
  <si>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</si>
  <si>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</si>
  <si>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</si>
  <si>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</si>
  <si>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</si>
  <si>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</si>
  <si>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</si>
  <si>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</si>
  <si>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</si>
  <si>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</si>
  <si>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</si>
  <si>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</si>
  <si>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</si>
  <si>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</si>
  <si>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</si>
  <si>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</si>
  <si>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</si>
  <si>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</si>
  <si>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</si>
  <si>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</si>
  <si>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</si>
  <si>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</si>
  <si>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</si>
  <si>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</si>
  <si>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</si>
  <si>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</si>
  <si>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</si>
  <si>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</si>
  <si>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</si>
  <si>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</si>
  <si>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</si>
  <si>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</si>
  <si>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</si>
  <si>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</si>
  <si>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</si>
  <si>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</si>
  <si>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</si>
  <si>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</si>
  <si>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</si>
  <si>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</si>
  <si>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</si>
  <si>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</si>
  <si>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</si>
  <si>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</si>
  <si>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</si>
  <si>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</si>
  <si>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</si>
  <si>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</si>
  <si>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</si>
  <si>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</si>
  <si>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</si>
  <si>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</si>
  <si>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</si>
  <si>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</si>
  <si>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</si>
  <si>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</si>
  <si>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</si>
  <si>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</si>
  <si>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</si>
  <si>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</si>
  <si>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</si>
  <si>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</si>
  <si>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</si>
  <si>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</si>
  <si>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</si>
  <si>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</si>
  <si>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</si>
  <si>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</si>
  <si>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</si>
  <si>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</si>
  <si>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</si>
  <si>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</si>
  <si>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</si>
  <si>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</si>
  <si>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</si>
  <si>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</si>
  <si>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</si>
  <si>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</si>
  <si>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</si>
  <si>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</si>
  <si>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</si>
  <si>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</si>
  <si>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</si>
  <si>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</si>
  <si>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</si>
  <si>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</si>
  <si>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</si>
  <si>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</si>
  <si>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</si>
  <si>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</si>
  <si>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</si>
  <si>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</si>
  <si>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</si>
  <si>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</si>
  <si>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</si>
  <si>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</si>
  <si>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</si>
  <si>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</si>
  <si>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</si>
  <si>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</si>
  <si>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</si>
  <si>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</si>
  <si>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</si>
  <si>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</si>
  <si>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</si>
  <si>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</si>
  <si>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</si>
  <si>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</si>
  <si>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</si>
  <si>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</si>
  <si>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</si>
  <si>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</si>
  <si>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</si>
  <si>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</si>
  <si>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</si>
  <si>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</si>
  <si>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</si>
  <si>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</si>
  <si>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</si>
  <si>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</si>
  <si>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</si>
  <si>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</si>
  <si>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</si>
  <si>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</si>
  <si>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</si>
  <si>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</si>
  <si>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</si>
  <si>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</si>
  <si>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</si>
  <si>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</si>
  <si>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</si>
  <si>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</si>
  <si>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</si>
  <si>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</si>
  <si>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</si>
  <si>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</si>
  <si>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</si>
  <si>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</si>
  <si>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</si>
  <si>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</si>
  <si>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</si>
  <si>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</si>
  <si>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</si>
  <si>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</si>
  <si>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</si>
  <si>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</si>
  <si>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</si>
  <si>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</si>
  <si>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</si>
  <si>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</si>
  <si>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</si>
  <si>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</si>
  <si>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</si>
  <si>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</si>
  <si>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</si>
  <si>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</si>
  <si>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</si>
  <si>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</si>
  <si>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</si>
  <si>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</si>
  <si>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</si>
  <si>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</si>
  <si>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</si>
  <si>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</si>
  <si>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</si>
  <si>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</si>
  <si>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</si>
  <si>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</si>
  <si>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</si>
  <si>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</si>
  <si>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</si>
  <si>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</si>
  <si>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</si>
  <si>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</si>
  <si>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</si>
  <si>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</si>
  <si>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</si>
  <si>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</si>
  <si>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</si>
  <si>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</si>
  <si>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</si>
  <si>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</si>
  <si>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</si>
  <si>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</si>
  <si>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</si>
  <si>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</si>
  <si>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</si>
  <si>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</si>
  <si>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</si>
  <si>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</si>
  <si>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</si>
  <si>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</si>
  <si>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</si>
  <si>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</si>
  <si>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</si>
  <si>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</si>
  <si>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</si>
  <si>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</si>
  <si>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</si>
  <si>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</si>
  <si>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</si>
  <si>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</si>
  <si>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</si>
  <si>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</si>
  <si>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</si>
  <si>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</si>
  <si>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</si>
  <si>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</si>
  <si>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</si>
  <si>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</si>
  <si>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</si>
  <si>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</si>
  <si>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</si>
  <si>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</si>
  <si>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</si>
  <si>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</si>
  <si>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</si>
  <si>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</si>
  <si>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</si>
  <si>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</si>
  <si>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</si>
  <si>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</si>
  <si>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</si>
  <si>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</si>
  <si>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</si>
  <si>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</si>
  <si>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</si>
  <si>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</si>
  <si>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</si>
  <si>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</si>
  <si>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</si>
  <si>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</si>
  <si>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</si>
  <si>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</si>
  <si>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</si>
  <si>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</si>
  <si>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</si>
  <si>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</si>
  <si>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</si>
  <si>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</si>
  <si>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</si>
  <si>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</si>
  <si>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</si>
  <si>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</si>
  <si>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</si>
  <si>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</si>
  <si>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</si>
  <si>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</si>
  <si>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</si>
  <si>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</si>
  <si>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</si>
  <si>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</si>
  <si>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</si>
  <si>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</si>
  <si>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</si>
  <si>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</si>
  <si>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</si>
  <si>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</si>
  <si>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</si>
  <si>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</si>
  <si>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</si>
  <si>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</si>
  <si>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</si>
  <si>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</si>
  <si>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</si>
  <si>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</si>
  <si>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</si>
  <si>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</si>
  <si>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</si>
  <si>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</si>
  <si>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</si>
  <si>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</si>
  <si>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</si>
  <si>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</si>
  <si>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</si>
  <si>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</si>
  <si>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</si>
  <si>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</si>
  <si>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</si>
  <si>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</si>
  <si>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</si>
  <si>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</si>
  <si>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</si>
  <si>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</si>
  <si>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</si>
  <si>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</si>
  <si>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</si>
  <si>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</si>
  <si>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</si>
  <si>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</si>
  <si>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</si>
  <si>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</si>
  <si>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</si>
  <si>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</si>
  <si>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</si>
  <si>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</si>
  <si>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</si>
  <si>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</si>
  <si>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</si>
  <si>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</si>
  <si>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</si>
  <si>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</si>
  <si>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</si>
  <si>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</si>
  <si>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</si>
  <si>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</si>
  <si>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</si>
  <si>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</si>
  <si>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</si>
  <si>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</si>
  <si>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</si>
  <si>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</si>
  <si>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</si>
  <si>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</si>
  <si>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</si>
  <si>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</si>
  <si>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</si>
  <si>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</si>
  <si>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</si>
  <si>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</si>
  <si>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</si>
  <si>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</si>
  <si>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</si>
  <si>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</si>
  <si>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</si>
  <si>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</si>
  <si>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</si>
  <si>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</si>
  <si>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</si>
  <si>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</si>
  <si>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</si>
  <si>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</si>
  <si>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</si>
  <si>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</si>
  <si>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</si>
  <si>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</si>
  <si>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</si>
  <si>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</si>
  <si>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</si>
  <si>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</si>
  <si>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</si>
  <si>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</si>
  <si>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</si>
  <si>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</si>
  <si>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</si>
  <si>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</si>
  <si>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</si>
  <si>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</si>
  <si>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</si>
  <si>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</si>
  <si>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</si>
  <si>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</si>
  <si>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</si>
  <si>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</si>
  <si>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</si>
  <si>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</si>
  <si>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</si>
  <si>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</si>
  <si>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</si>
  <si>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</si>
  <si>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</si>
  <si>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</si>
  <si>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</si>
  <si>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</si>
  <si>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</si>
  <si>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</si>
  <si>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</si>
  <si>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</si>
  <si>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</si>
  <si>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</si>
  <si>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</si>
  <si>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</si>
  <si>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</si>
  <si>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</si>
  <si>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</si>
  <si>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</si>
  <si>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</si>
  <si>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</si>
  <si>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</si>
  <si>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</si>
  <si>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</si>
  <si>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</si>
  <si>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</si>
  <si>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</si>
  <si>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</si>
  <si>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</si>
  <si>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</si>
  <si>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</si>
  <si>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</si>
  <si>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</si>
  <si>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</si>
  <si>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</si>
  <si>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</si>
  <si>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</si>
  <si>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</si>
  <si>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</si>
  <si>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</si>
  <si>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</si>
  <si>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</si>
  <si>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</si>
  <si>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</si>
  <si>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</si>
  <si>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</si>
  <si>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</si>
  <si>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</si>
  <si>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</si>
  <si>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</si>
  <si>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</si>
  <si>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</si>
  <si>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</si>
  <si>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</si>
  <si>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</si>
  <si>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</si>
  <si>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</si>
  <si>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</si>
  <si>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</si>
  <si>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</si>
  <si>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</si>
  <si>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</si>
  <si>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</si>
  <si>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</si>
  <si>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</si>
  <si>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</si>
  <si>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</si>
  <si>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</si>
  <si>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</si>
  <si>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</si>
  <si>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</si>
  <si>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</si>
  <si>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</si>
  <si>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</si>
  <si>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</si>
  <si>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</si>
  <si>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</si>
  <si>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</si>
  <si>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</si>
  <si>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</si>
  <si>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</si>
  <si>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</si>
  <si>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</si>
  <si>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</si>
  <si>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</si>
  <si>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</si>
  <si>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</si>
  <si>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</si>
  <si>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</si>
  <si>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</si>
  <si>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</si>
  <si>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</si>
  <si>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</si>
  <si>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</si>
  <si>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</si>
  <si>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</si>
  <si>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</si>
  <si>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</si>
  <si>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</si>
  <si>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</si>
  <si>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</si>
  <si>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</si>
  <si>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</si>
  <si>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</si>
  <si>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</si>
  <si>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</si>
  <si>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</si>
  <si>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</si>
  <si>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</si>
  <si>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</si>
  <si>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</si>
  <si>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</si>
  <si>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</si>
  <si>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</si>
  <si>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</si>
  <si>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</si>
  <si>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</si>
  <si>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</si>
  <si>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</si>
  <si>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</si>
  <si>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</si>
  <si>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</si>
  <si>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</si>
  <si>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</si>
  <si>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</si>
  <si>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</si>
  <si>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</si>
  <si>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</si>
  <si>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</si>
  <si>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</si>
  <si>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</si>
  <si>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</si>
  <si>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</si>
  <si>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</si>
  <si>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</si>
  <si>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</si>
  <si>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</si>
  <si>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</si>
  <si>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</si>
  <si>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</si>
  <si>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</si>
  <si>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</si>
  <si>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</si>
  <si>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</si>
  <si>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</si>
  <si>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</si>
  <si>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</si>
  <si>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</si>
  <si>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</si>
  <si>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</si>
  <si>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</si>
  <si>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</si>
  <si>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</si>
  <si>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</si>
  <si>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</si>
  <si>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</si>
  <si>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</si>
  <si>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</si>
  <si>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</si>
  <si>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</si>
  <si>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</si>
  <si>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</si>
  <si>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</si>
  <si>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</si>
  <si>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</si>
  <si>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</si>
  <si>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</si>
  <si>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</si>
  <si>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</si>
  <si>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</si>
  <si>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</si>
  <si>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</si>
  <si>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</si>
  <si>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</si>
  <si>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</si>
  <si>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</si>
  <si>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</si>
  <si>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</si>
  <si>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</si>
  <si>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</si>
  <si>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</si>
  <si>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</si>
  <si>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</si>
  <si>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</si>
  <si>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</si>
  <si>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</si>
  <si>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</si>
  <si>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</si>
  <si>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</si>
  <si>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</si>
  <si>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</si>
  <si>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</si>
  <si>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</si>
  <si>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</si>
  <si>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</si>
  <si>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</si>
  <si>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</si>
  <si>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</si>
  <si>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</si>
  <si>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</si>
  <si>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</si>
  <si>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</si>
  <si>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</si>
  <si>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</si>
  <si>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</si>
  <si>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</si>
  <si>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</si>
  <si>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</si>
  <si>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</si>
  <si>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</si>
  <si>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</si>
  <si>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</si>
  <si>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</si>
  <si>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</si>
  <si>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</si>
  <si>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</si>
  <si>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</si>
  <si>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</si>
  <si>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</si>
  <si>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</si>
  <si>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</si>
  <si>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</si>
  <si>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</si>
  <si>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</si>
  <si>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</si>
  <si>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</si>
  <si>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</si>
  <si>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</si>
  <si>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</si>
  <si>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</si>
  <si>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</si>
  <si>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</si>
  <si>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</si>
  <si>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</si>
  <si>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</si>
  <si>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</si>
  <si>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</si>
  <si>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</si>
  <si>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</si>
  <si>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</si>
  <si>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</si>
  <si>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</si>
  <si>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</si>
  <si>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</si>
  <si>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</si>
  <si>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</si>
  <si>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</si>
  <si>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</si>
  <si>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</si>
  <si>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</si>
  <si>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</si>
  <si>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</si>
  <si>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</si>
  <si>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</si>
  <si>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</si>
  <si>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</si>
  <si>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</si>
  <si>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</si>
  <si>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</si>
  <si>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</si>
  <si>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</si>
  <si>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</si>
  <si>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</si>
  <si>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</si>
  <si>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</si>
  <si>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</si>
  <si>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</si>
  <si>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</si>
  <si>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</si>
  <si>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</si>
  <si>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</si>
  <si>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</si>
  <si>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</si>
  <si>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</si>
  <si>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</si>
  <si>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</si>
  <si>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</si>
  <si>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</si>
  <si>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</si>
  <si>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</si>
  <si>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</si>
  <si>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</si>
  <si>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</si>
  <si>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</si>
  <si>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</si>
  <si>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</si>
  <si>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</si>
  <si>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</si>
  <si>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</si>
  <si>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</si>
  <si>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</si>
  <si>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</si>
  <si>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</si>
  <si>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</si>
  <si>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</si>
  <si>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</si>
  <si>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</si>
  <si>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</si>
  <si>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</si>
  <si>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</si>
  <si>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</si>
  <si>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</si>
  <si>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</si>
  <si>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</si>
  <si>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</si>
  <si>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</si>
  <si>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</si>
  <si>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</si>
  <si>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</si>
  <si>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</si>
  <si>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</si>
  <si>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</si>
  <si>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</si>
  <si>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</si>
  <si>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</si>
  <si>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</si>
  <si>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</si>
  <si>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</si>
  <si>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</si>
  <si>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</si>
  <si>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</si>
  <si>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</si>
  <si>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</si>
  <si>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</si>
  <si>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</si>
  <si>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</si>
  <si>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</si>
  <si>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</si>
  <si>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</si>
  <si>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</si>
  <si>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</si>
  <si>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</si>
  <si>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</si>
  <si>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</si>
  <si>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</si>
  <si>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</si>
  <si>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</si>
  <si>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</si>
  <si>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</si>
  <si>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</si>
  <si>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</si>
  <si>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</si>
  <si>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</si>
  <si>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</si>
  <si>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</si>
  <si>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</si>
  <si>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</si>
  <si>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</si>
  <si>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</si>
  <si>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</si>
  <si>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</si>
  <si>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</si>
  <si>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</si>
  <si>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</si>
  <si>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</si>
  <si>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</si>
  <si>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</si>
  <si>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</si>
  <si>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</si>
  <si>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</si>
  <si>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</si>
  <si>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</si>
  <si>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</si>
  <si>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</si>
  <si>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</si>
  <si>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</si>
  <si>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</si>
  <si>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</si>
  <si>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</si>
  <si>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</si>
  <si>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</si>
  <si>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</si>
  <si>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</si>
  <si>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</si>
  <si>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</si>
  <si>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</si>
  <si>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</si>
  <si>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</si>
  <si>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</si>
  <si>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</si>
  <si>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</si>
  <si>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</si>
  <si>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</si>
  <si>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</si>
  <si>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</si>
  <si>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</si>
  <si>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</si>
  <si>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</si>
  <si>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</si>
  <si>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</si>
  <si>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</si>
  <si>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</si>
  <si>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</si>
  <si>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</si>
  <si>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</si>
  <si>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</si>
  <si>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</si>
  <si>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</si>
  <si>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</si>
  <si>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</si>
  <si>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</si>
  <si>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</si>
  <si>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</si>
  <si>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</si>
  <si>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</si>
  <si>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</si>
  <si>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</si>
  <si>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</si>
  <si>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</si>
  <si>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</si>
  <si>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</si>
  <si>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</si>
  <si>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</si>
  <si>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</si>
  <si>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</si>
  <si>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</si>
  <si>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</si>
  <si>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</si>
  <si>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</si>
  <si>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</si>
  <si>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</si>
  <si>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</si>
  <si>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</si>
  <si>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</si>
  <si>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</si>
  <si>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</si>
  <si>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</si>
  <si>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</si>
  <si>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</si>
  <si>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</si>
  <si>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</si>
  <si>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</si>
  <si>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</si>
  <si>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</si>
  <si>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</si>
  <si>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</si>
  <si>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</si>
  <si>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</si>
  <si>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</si>
  <si>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</si>
  <si>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</si>
  <si>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</si>
  <si>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</si>
  <si>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</si>
  <si>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</si>
  <si>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</si>
  <si>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</si>
  <si>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</si>
  <si>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</si>
  <si>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</si>
  <si>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</si>
  <si>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</si>
  <si>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</si>
  <si>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</si>
  <si>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</si>
  <si>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</si>
  <si>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</si>
  <si>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</si>
  <si>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</si>
  <si>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</si>
  <si>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</si>
  <si>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</si>
  <si>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</si>
  <si>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</si>
  <si>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</si>
  <si>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</si>
  <si>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</si>
  <si>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</si>
  <si>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</si>
  <si>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</si>
  <si>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</si>
  <si>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</si>
  <si>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</si>
  <si>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</si>
  <si>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</si>
  <si>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</si>
  <si>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</si>
  <si>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</si>
  <si>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</si>
  <si>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</si>
  <si>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</si>
  <si>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</si>
  <si>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</si>
  <si>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</si>
  <si>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</si>
  <si>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</si>
  <si>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</si>
  <si>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</si>
  <si>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</si>
  <si>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</si>
  <si>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</si>
  <si>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</si>
  <si>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</si>
  <si>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</si>
  <si>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</si>
  <si>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</si>
  <si>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</si>
  <si>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</si>
  <si>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</si>
  <si>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</si>
  <si>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</si>
  <si>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</si>
  <si>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</si>
  <si>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</si>
  <si>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</si>
  <si>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</si>
  <si>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</si>
  <si>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</si>
  <si>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</si>
  <si>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</si>
  <si>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</si>
  <si>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</si>
  <si>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</si>
  <si>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</si>
  <si>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</si>
  <si>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</si>
  <si>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</si>
  <si>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</si>
  <si>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</si>
  <si>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</si>
  <si>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</si>
  <si>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</si>
  <si>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</si>
  <si>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</si>
  <si>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</si>
  <si>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</si>
  <si>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</si>
  <si>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</si>
  <si>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</si>
  <si>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</si>
  <si>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</si>
  <si>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</si>
  <si>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</si>
  <si>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</si>
  <si>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</si>
  <si>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</si>
  <si>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</si>
  <si>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</si>
  <si>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</si>
  <si>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</si>
  <si>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</si>
  <si>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</si>
  <si>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</si>
  <si>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</si>
  <si>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</si>
  <si>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</si>
  <si>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</si>
  <si>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</si>
  <si>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</si>
  <si>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</si>
  <si>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</si>
  <si>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</si>
  <si>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</si>
  <si>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</si>
  <si>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</si>
  <si>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</si>
  <si>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</si>
  <si>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</si>
  <si>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</si>
  <si>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</si>
  <si>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</si>
  <si>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</si>
  <si>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</si>
  <si>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</si>
  <si>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</si>
  <si>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</si>
  <si>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</si>
  <si>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</si>
  <si>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</si>
  <si>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</si>
  <si>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</si>
  <si>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</si>
  <si>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</si>
  <si>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</si>
  <si>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</si>
  <si>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</si>
  <si>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</si>
  <si>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</si>
  <si>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</si>
  <si>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</si>
  <si>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</si>
  <si>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</si>
  <si>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</si>
  <si>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</si>
  <si>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</si>
  <si>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</si>
  <si>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</si>
  <si>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</si>
  <si>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</si>
  <si>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</si>
  <si>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</si>
  <si>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</si>
  <si>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</si>
  <si>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</si>
  <si>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</si>
  <si>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</si>
  <si>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</si>
  <si>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</si>
  <si>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</si>
  <si>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</si>
  <si>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</si>
  <si>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</si>
  <si>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</si>
  <si>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</si>
  <si>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</si>
  <si>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</si>
  <si>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</si>
  <si>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</si>
  <si>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</si>
  <si>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</si>
  <si>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</si>
  <si>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</si>
  <si>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</si>
  <si>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</si>
  <si>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</si>
  <si>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</si>
  <si>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</si>
  <si>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</si>
  <si>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</si>
  <si>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</si>
  <si>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</si>
  <si>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</si>
  <si>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</si>
  <si>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</si>
  <si>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</si>
  <si>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</si>
  <si>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</si>
  <si>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</si>
  <si>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</si>
  <si>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</si>
  <si>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</si>
  <si>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</si>
  <si>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</si>
  <si>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</si>
  <si>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</si>
  <si>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</si>
  <si>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</si>
  <si>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</si>
  <si>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</si>
  <si>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</si>
  <si>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</si>
  <si>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</si>
  <si>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</si>
  <si>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</si>
  <si>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</si>
  <si>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</si>
  <si>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</si>
  <si>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</si>
  <si>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</si>
  <si>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</si>
  <si>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</si>
  <si>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</si>
  <si>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</si>
  <si>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</si>
  <si>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</si>
  <si>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</si>
  <si>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</si>
  <si>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</si>
  <si>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</si>
  <si>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</si>
  <si>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</si>
  <si>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</si>
  <si>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</si>
  <si>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</si>
  <si>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</si>
  <si>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</si>
  <si>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</si>
  <si>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</si>
  <si>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</si>
  <si>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</si>
  <si>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</si>
  <si>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</si>
  <si>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</si>
  <si>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</si>
  <si>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</si>
  <si>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</si>
  <si>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</si>
  <si>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</si>
  <si>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</si>
  <si>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</si>
  <si>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</si>
  <si>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</si>
  <si>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</si>
  <si>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</si>
  <si>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</si>
  <si>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</si>
  <si>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</si>
  <si>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</si>
  <si>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</si>
  <si>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</si>
  <si>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</si>
  <si>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</si>
  <si>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</si>
  <si>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</si>
  <si>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</si>
  <si>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</si>
  <si>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</si>
  <si>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</si>
  <si>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</si>
  <si>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</si>
  <si>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</si>
  <si>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</si>
  <si>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</si>
  <si>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</si>
  <si>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</si>
  <si>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</si>
  <si>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</si>
  <si>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</si>
  <si>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</si>
  <si>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</si>
  <si>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</si>
  <si>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</si>
  <si>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</si>
  <si>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</si>
  <si>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</si>
  <si>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</si>
  <si>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</si>
  <si>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</si>
  <si>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</si>
  <si>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</si>
  <si>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</si>
  <si>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</si>
  <si>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</si>
  <si>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</si>
  <si>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</si>
  <si>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</si>
  <si>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</si>
  <si>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</si>
  <si>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</si>
  <si>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</si>
  <si>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</si>
  <si>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</si>
  <si>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</si>
  <si>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</si>
  <si>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</si>
  <si>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</si>
  <si>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</si>
  <si>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</si>
  <si>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</si>
  <si>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</si>
  <si>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</si>
  <si>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</si>
  <si>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</si>
  <si>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</si>
  <si>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</si>
  <si>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</si>
  <si>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</si>
  <si>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</si>
  <si>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</si>
  <si>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</si>
  <si>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</si>
  <si>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</si>
  <si>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</si>
  <si>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</si>
  <si>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</si>
  <si>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</si>
  <si>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</si>
  <si>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</si>
  <si>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</si>
  <si>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</si>
  <si>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</si>
  <si>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</si>
  <si>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</si>
  <si>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</si>
  <si>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</si>
  <si>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</si>
  <si>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</si>
  <si>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</si>
  <si>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</si>
  <si>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</si>
  <si>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</si>
  <si>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</si>
  <si>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</si>
  <si>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</si>
  <si>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</si>
  <si>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</si>
  <si>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</si>
  <si>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</si>
  <si>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</si>
  <si>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</si>
  <si>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</si>
  <si>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</si>
  <si>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</si>
  <si>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</si>
  <si>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</si>
  <si>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</si>
  <si>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</si>
  <si>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</si>
  <si>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</si>
  <si>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</si>
  <si>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</si>
  <si>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</si>
  <si>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</si>
  <si>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</si>
  <si>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</si>
  <si>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</si>
  <si>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</si>
  <si>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</si>
  <si>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</si>
  <si>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</si>
  <si>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</si>
  <si>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</si>
  <si>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</si>
  <si>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</si>
  <si>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</si>
  <si>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</si>
  <si>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</si>
  <si>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</si>
  <si>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</si>
  <si>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</si>
  <si>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</si>
  <si>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</si>
  <si>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</si>
  <si>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</si>
  <si>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</si>
  <si>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</si>
  <si>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</si>
  <si>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</si>
  <si>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</si>
  <si>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</si>
  <si>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</si>
  <si>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</si>
  <si>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</si>
  <si>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</si>
  <si>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</si>
  <si>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</si>
  <si>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</si>
  <si>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</si>
  <si>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</si>
  <si>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</si>
  <si>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</si>
  <si>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</si>
  <si>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</si>
  <si>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</si>
  <si>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</si>
  <si>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</si>
  <si>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</si>
  <si>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</si>
  <si>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</si>
  <si>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</si>
  <si>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</si>
  <si>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</si>
  <si>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</si>
  <si>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</si>
  <si>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</si>
  <si>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</si>
  <si>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</si>
  <si>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</si>
  <si>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</si>
  <si>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</si>
  <si>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</si>
  <si>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</si>
  <si>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</si>
  <si>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</si>
  <si>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</si>
  <si>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</si>
  <si>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</si>
  <si>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</si>
  <si>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</si>
  <si>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</si>
  <si>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</si>
  <si>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</si>
  <si>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</si>
  <si>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</si>
  <si>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</si>
  <si>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</si>
  <si>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</si>
  <si>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</si>
  <si>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</si>
  <si>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</si>
  <si>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</si>
  <si>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</si>
  <si>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</si>
  <si>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</si>
  <si>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</si>
  <si>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</si>
  <si>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</si>
  <si>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</si>
  <si>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</si>
  <si>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</si>
  <si>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</si>
  <si>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</si>
  <si>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</si>
  <si>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</si>
  <si>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</si>
  <si>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</si>
  <si>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</si>
  <si>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</si>
  <si>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</si>
  <si>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</si>
  <si>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</si>
  <si>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</si>
  <si>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</si>
  <si>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</si>
  <si>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</si>
  <si>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</si>
  <si>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</si>
  <si>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</si>
  <si>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</si>
  <si>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</si>
  <si>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</si>
  <si>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</si>
  <si>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</si>
  <si>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</si>
  <si>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</si>
  <si>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</si>
  <si>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</si>
  <si>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</si>
  <si>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</si>
  <si>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</si>
  <si>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</si>
  <si>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</si>
  <si>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</si>
  <si>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</si>
  <si>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</si>
  <si>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</si>
  <si>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</si>
  <si>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</si>
  <si>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</si>
  <si>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</si>
  <si>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</si>
  <si>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</si>
  <si>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</si>
  <si>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</si>
  <si>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</si>
  <si>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</si>
  <si>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</si>
  <si>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</si>
  <si>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</si>
  <si>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</si>
  <si>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</si>
  <si>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</si>
  <si>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</si>
  <si>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</si>
  <si>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</si>
  <si>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</si>
  <si>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</si>
  <si>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</si>
  <si>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</si>
  <si>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</si>
  <si>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</si>
  <si>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</si>
  <si>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</si>
  <si>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</si>
  <si>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</si>
  <si>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</si>
  <si>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</si>
  <si>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</si>
  <si>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</si>
  <si>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</si>
  <si>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</si>
  <si>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</si>
  <si>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</si>
  <si>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</si>
  <si>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</si>
  <si>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</si>
  <si>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</si>
  <si>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</si>
  <si>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</si>
  <si>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</si>
  <si>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</si>
  <si>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</si>
  <si>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</si>
  <si>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</si>
  <si>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</si>
  <si>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</si>
  <si>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</si>
  <si>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</si>
  <si>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</si>
  <si>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</si>
  <si>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</si>
  <si>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</si>
  <si>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</si>
  <si>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</si>
  <si>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</si>
  <si>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</si>
  <si>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</si>
  <si>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</si>
  <si>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</si>
  <si>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</si>
  <si>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</si>
  <si>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</si>
  <si>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</si>
  <si>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</si>
  <si>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</si>
  <si>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</si>
  <si>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</si>
  <si>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</si>
  <si>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</si>
  <si>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</si>
  <si>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</si>
  <si>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</si>
  <si>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</si>
  <si>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</si>
  <si>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</si>
  <si>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</si>
  <si>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</si>
  <si>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</si>
  <si>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</si>
  <si>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</si>
  <si>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</si>
  <si>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</si>
  <si>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</si>
  <si>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</si>
  <si>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</si>
  <si>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</si>
  <si>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</si>
  <si>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</si>
  <si>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</si>
  <si>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</si>
  <si>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</si>
  <si>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</si>
  <si>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</si>
  <si>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</si>
  <si>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</si>
  <si>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</si>
  <si>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</si>
  <si>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</si>
  <si>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</si>
  <si>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</si>
  <si>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</si>
  <si>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</si>
  <si>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</si>
  <si>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</si>
  <si>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</si>
  <si>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</si>
  <si>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</si>
  <si>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</si>
  <si>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</si>
  <si>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</si>
  <si>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</si>
  <si>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</si>
  <si>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</si>
  <si>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</si>
  <si>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</si>
  <si>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</si>
  <si>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</si>
  <si>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</si>
  <si>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</si>
  <si>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</si>
  <si>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</si>
  <si>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</si>
  <si>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</si>
  <si>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</si>
  <si>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</si>
  <si>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</si>
  <si>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</si>
  <si>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</si>
  <si>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</si>
  <si>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</si>
  <si>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</si>
  <si>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</si>
  <si>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</si>
  <si>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</si>
  <si>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</si>
  <si>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</si>
  <si>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</si>
  <si>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</si>
  <si>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</si>
  <si>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</si>
  <si>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</si>
  <si>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</si>
  <si>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</si>
  <si>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</si>
  <si>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</si>
  <si>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</si>
  <si>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</si>
  <si>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</si>
  <si>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</si>
  <si>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</si>
  <si>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</si>
  <si>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</si>
  <si>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</si>
  <si>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</si>
  <si>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</si>
  <si>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</si>
  <si>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</si>
  <si>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</si>
  <si>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</si>
  <si>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</si>
  <si>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</si>
  <si>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</si>
  <si>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</si>
  <si>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</si>
  <si>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</si>
  <si>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</si>
  <si>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</si>
  <si>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</si>
  <si>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</si>
  <si>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</si>
  <si>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</si>
  <si>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</si>
  <si>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</si>
  <si>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</si>
  <si>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</si>
  <si>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</si>
  <si>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</si>
  <si>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</si>
  <si>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</si>
  <si>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</si>
  <si>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</si>
  <si>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</si>
  <si>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</si>
  <si>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</si>
  <si>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</si>
  <si>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</si>
  <si>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</si>
  <si>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</si>
  <si>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</si>
  <si>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</si>
  <si>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</si>
  <si>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</si>
  <si>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</si>
  <si>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</si>
  <si>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</si>
  <si>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</si>
  <si>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</si>
  <si>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</si>
  <si>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</si>
  <si>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</si>
  <si>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</si>
  <si>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</si>
  <si>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</si>
  <si>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</si>
  <si>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</si>
  <si>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</si>
  <si>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</si>
  <si>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</si>
  <si>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</si>
  <si>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</si>
  <si>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</si>
  <si>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</si>
  <si>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</si>
  <si>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</si>
  <si>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</si>
  <si>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</si>
  <si>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</si>
  <si>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</si>
  <si>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</si>
  <si>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</si>
  <si>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</si>
  <si>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</si>
  <si>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</si>
  <si>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</si>
  <si>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</si>
  <si>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</si>
  <si>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</si>
  <si>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</si>
  <si>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</si>
  <si>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</si>
  <si>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</si>
  <si>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</si>
  <si>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</si>
  <si>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</si>
  <si>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</si>
  <si>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</si>
  <si>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</si>
  <si>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</si>
  <si>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</si>
  <si>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</si>
  <si>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</si>
  <si>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</si>
  <si>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</si>
  <si>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</si>
  <si>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</si>
  <si>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</si>
  <si>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</si>
  <si>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</si>
  <si>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</si>
  <si>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</si>
  <si>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</si>
  <si>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</si>
  <si>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</si>
  <si>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</si>
  <si>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</si>
  <si>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</si>
  <si>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</si>
  <si>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</si>
  <si>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</si>
  <si>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</si>
  <si>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</si>
  <si>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</si>
  <si>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</si>
  <si>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</si>
  <si>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</si>
  <si>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</si>
  <si>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</si>
  <si>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</si>
  <si>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</si>
  <si>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</si>
  <si>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</si>
  <si>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</si>
  <si>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</si>
  <si>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</si>
  <si>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</si>
  <si>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</si>
  <si>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</si>
  <si>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</si>
  <si>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</si>
  <si>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</si>
  <si>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</si>
  <si>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</si>
  <si>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</si>
  <si>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</si>
  <si>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</si>
  <si>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</si>
  <si>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</si>
  <si>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</si>
  <si>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</si>
  <si>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</si>
  <si>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</si>
  <si>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</si>
  <si>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</si>
  <si>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</si>
  <si>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</si>
  <si>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</si>
  <si>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</si>
  <si>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</si>
  <si>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</si>
  <si>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</si>
  <si>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</si>
  <si>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</si>
  <si>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</si>
  <si>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</si>
  <si>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</si>
  <si>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</si>
  <si>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</si>
  <si>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</si>
  <si>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</si>
  <si>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</si>
  <si>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</si>
  <si>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</si>
  <si>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</si>
  <si>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</si>
  <si>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</si>
  <si>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</si>
  <si>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</si>
  <si>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</si>
  <si>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</si>
  <si>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</si>
  <si>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</si>
  <si>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</si>
  <si>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</si>
  <si>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</si>
  <si>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</si>
  <si>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</si>
  <si>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</si>
  <si>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</si>
  <si>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</si>
  <si>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</si>
  <si>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</si>
  <si>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</si>
  <si>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</si>
  <si>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</si>
  <si>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</si>
  <si>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</si>
  <si>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</si>
  <si>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</si>
  <si>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</si>
  <si>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</si>
  <si>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</si>
  <si>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</si>
  <si>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</si>
  <si>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</si>
  <si>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</si>
  <si>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</si>
  <si>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</si>
  <si>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</si>
  <si>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</si>
  <si>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</si>
  <si>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</si>
  <si>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</si>
  <si>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</si>
  <si>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</si>
  <si>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</si>
  <si>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</si>
  <si>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</si>
  <si>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</si>
  <si>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</si>
  <si>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</si>
  <si>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</si>
  <si>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</si>
  <si>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</si>
  <si>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</si>
  <si>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</si>
  <si>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</si>
  <si>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</si>
  <si>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</si>
  <si>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</si>
  <si>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</si>
  <si>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</si>
  <si>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</si>
  <si>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</si>
  <si>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</si>
  <si>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</si>
  <si>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</si>
  <si>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</si>
  <si>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</si>
  <si>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</si>
  <si>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</si>
  <si>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</si>
  <si>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</si>
  <si>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</si>
  <si>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</si>
  <si>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</si>
  <si>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</si>
  <si>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</si>
  <si>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</si>
  <si>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</si>
  <si>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</si>
  <si>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</si>
  <si>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</si>
  <si>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</si>
  <si>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</si>
  <si>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</si>
  <si>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</si>
  <si>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</si>
  <si>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</si>
  <si>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</si>
  <si>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</si>
  <si>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</si>
  <si>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</si>
  <si>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</si>
  <si>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</si>
  <si>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</si>
  <si>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</si>
  <si>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</si>
  <si>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</si>
  <si>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</si>
  <si>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</si>
  <si>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</si>
  <si>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</si>
  <si>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</si>
  <si>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</si>
  <si>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</si>
  <si>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</si>
  <si>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</si>
  <si>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</si>
  <si>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</si>
  <si>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</si>
  <si>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</si>
  <si>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</si>
  <si>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</si>
  <si>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</si>
  <si>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</si>
  <si>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</si>
  <si>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</si>
  <si>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</si>
  <si>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</si>
  <si>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</si>
  <si>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</si>
  <si>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</si>
  <si>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</si>
  <si>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</si>
  <si>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</si>
  <si>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</si>
  <si>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</si>
  <si>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</si>
  <si>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</si>
  <si>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</si>
  <si>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</si>
  <si>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</si>
  <si>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</si>
  <si>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</si>
  <si>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</si>
  <si>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</si>
  <si>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</si>
  <si>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</si>
  <si>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</si>
  <si>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</si>
  <si>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</si>
  <si>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</si>
  <si>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</si>
  <si>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</si>
  <si>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</si>
  <si>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</si>
  <si>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</si>
  <si>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</si>
  <si>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</si>
  <si>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</si>
  <si>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</si>
  <si>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</si>
  <si>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</si>
  <si>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</si>
  <si>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</si>
  <si>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</si>
  <si>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</si>
  <si>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</si>
  <si>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</si>
  <si>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</si>
  <si>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</si>
  <si>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</si>
  <si>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</si>
  <si>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</si>
  <si>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</si>
  <si>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</si>
  <si>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</si>
  <si>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</si>
  <si>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</si>
  <si>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</si>
  <si>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</si>
  <si>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</si>
  <si>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</si>
  <si>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</si>
  <si>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</si>
  <si>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</si>
  <si>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</si>
  <si>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</si>
  <si>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</si>
  <si>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</si>
  <si>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</si>
  <si>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</si>
  <si>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</si>
  <si>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</si>
  <si>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</si>
  <si>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</si>
  <si>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</si>
  <si>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</si>
  <si>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</si>
  <si>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</si>
  <si>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</si>
  <si>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</si>
  <si>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</si>
  <si>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</si>
  <si>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</si>
  <si>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</si>
  <si>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</si>
  <si>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</si>
  <si>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</si>
  <si>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</si>
  <si>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</si>
  <si>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</si>
  <si>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</si>
  <si>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</si>
  <si>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</si>
  <si>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</si>
  <si>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</si>
  <si>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</si>
  <si>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</si>
  <si>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</si>
  <si>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</si>
  <si>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</si>
  <si>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</si>
  <si>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</si>
  <si>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</si>
  <si>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</si>
  <si>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</si>
  <si>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</si>
  <si>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</si>
  <si>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</si>
  <si>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</si>
  <si>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</si>
  <si>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</si>
  <si>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</si>
  <si>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</si>
  <si>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</si>
  <si>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</si>
  <si>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</si>
  <si>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</si>
  <si>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</si>
  <si>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</si>
  <si>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</si>
  <si>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</si>
  <si>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</si>
  <si>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</si>
  <si>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</si>
  <si>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</si>
  <si>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</si>
  <si>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</si>
  <si>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</si>
  <si>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</si>
  <si>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</si>
  <si>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</si>
  <si>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</si>
  <si>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</si>
  <si>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</si>
  <si>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</si>
  <si>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</si>
  <si>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</si>
  <si>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</si>
  <si>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</si>
  <si>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</si>
  <si>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</si>
  <si>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</si>
  <si>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</si>
  <si>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</si>
  <si>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</si>
  <si>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</si>
  <si>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</si>
  <si>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</si>
  <si>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</si>
  <si>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</si>
  <si>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</si>
  <si>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</si>
  <si>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</si>
  <si>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</si>
  <si>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</si>
  <si>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</si>
  <si>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</si>
  <si>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</si>
  <si>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</si>
  <si>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</si>
  <si>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</si>
  <si>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</si>
  <si>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</si>
  <si>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</si>
  <si>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</si>
  <si>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</si>
  <si>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</si>
  <si>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</si>
  <si>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</si>
  <si>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</si>
  <si>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</si>
  <si>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</si>
  <si>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</si>
  <si>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</si>
  <si>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</si>
  <si>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</si>
  <si>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</si>
  <si>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</si>
  <si>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</si>
  <si>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</si>
  <si>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</si>
  <si>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</si>
  <si>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</si>
  <si>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</si>
  <si>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</si>
  <si>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</si>
  <si>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</si>
  <si>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</si>
  <si>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</si>
  <si>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</si>
  <si>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</si>
  <si>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</si>
  <si>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</si>
  <si>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</si>
  <si>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</si>
  <si>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</si>
  <si>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</si>
  <si>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</si>
  <si>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</si>
  <si>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</si>
  <si>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</si>
  <si>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</si>
  <si>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</si>
  <si>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</si>
  <si>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</si>
  <si>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</si>
  <si>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</si>
  <si>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</si>
  <si>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</si>
  <si>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</si>
  <si>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</si>
  <si>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</si>
  <si>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</si>
  <si>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</si>
  <si>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</si>
  <si>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</si>
  <si>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</si>
  <si>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</si>
  <si>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</si>
  <si>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</si>
  <si>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</si>
  <si>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</si>
  <si>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</si>
  <si>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</si>
  <si>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</si>
  <si>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</si>
  <si>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</si>
  <si>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</si>
  <si>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</si>
  <si>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</si>
  <si>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</si>
  <si>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</si>
  <si>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</si>
  <si>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</si>
  <si>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</si>
  <si>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</si>
  <si>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</si>
  <si>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</si>
  <si>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</si>
  <si>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</si>
  <si>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</si>
  <si>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</si>
  <si>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</si>
  <si>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</si>
  <si>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</si>
  <si>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</si>
  <si>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</si>
  <si>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</si>
  <si>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</si>
  <si>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</si>
  <si>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</si>
  <si>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</si>
  <si>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</si>
  <si>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</si>
  <si>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</si>
  <si>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</si>
  <si>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</si>
  <si>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</si>
  <si>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</si>
  <si>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</si>
  <si>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</si>
  <si>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</si>
  <si>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</si>
  <si>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</si>
  <si>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</si>
  <si>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</si>
  <si>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</si>
  <si>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</si>
  <si>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</si>
  <si>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</si>
  <si>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</si>
  <si>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</si>
  <si>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</si>
  <si>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</si>
  <si>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</si>
  <si>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</si>
  <si>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</si>
  <si>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</si>
  <si>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</si>
  <si>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</si>
  <si>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</si>
  <si>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</si>
  <si>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</si>
  <si>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</si>
  <si>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</si>
  <si>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</si>
  <si>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</si>
  <si>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</si>
  <si>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</si>
  <si>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</si>
  <si>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</si>
  <si>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</si>
  <si>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</si>
  <si>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</si>
  <si>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</si>
  <si>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</si>
  <si>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</si>
  <si>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</si>
  <si>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</si>
  <si>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</si>
  <si>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</si>
  <si>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</si>
  <si>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</si>
  <si>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</si>
  <si>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</si>
  <si>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</si>
  <si>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</si>
  <si>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</si>
  <si>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</si>
  <si>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</si>
  <si>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</si>
  <si>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</si>
  <si>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</si>
  <si>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</si>
  <si>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</si>
  <si>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</si>
  <si>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</si>
  <si>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</si>
  <si>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</si>
  <si>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</si>
  <si>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</si>
  <si>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</si>
  <si>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</si>
  <si>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</si>
  <si>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</si>
  <si>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</si>
  <si>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</si>
  <si>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</si>
  <si>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</si>
  <si>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</si>
  <si>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</si>
  <si>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</si>
  <si>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</si>
  <si>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</si>
  <si>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</si>
  <si>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</si>
  <si>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</si>
  <si>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</si>
  <si>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</si>
  <si>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</si>
  <si>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</si>
  <si>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</si>
  <si>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</si>
  <si>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</si>
  <si>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</si>
  <si>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</si>
  <si>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</si>
  <si>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</si>
  <si>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</si>
  <si>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</si>
  <si>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</si>
  <si>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</si>
  <si>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</si>
  <si>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</si>
  <si>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</si>
  <si>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</si>
  <si>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</si>
  <si>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</si>
  <si>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</si>
  <si>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</si>
  <si>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</si>
  <si>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</si>
  <si>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</si>
  <si>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</si>
  <si>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</si>
  <si>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</si>
  <si>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</si>
  <si>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</si>
  <si>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</si>
  <si>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</si>
  <si>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</si>
  <si>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</si>
  <si>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</si>
  <si>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</si>
  <si>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</si>
  <si>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</si>
  <si>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</si>
  <si>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</si>
  <si>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</si>
  <si>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</si>
  <si>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</si>
  <si>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</si>
  <si>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</si>
  <si>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</si>
  <si>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</si>
  <si>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</si>
  <si>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</si>
  <si>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</si>
  <si>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</si>
  <si>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</si>
  <si>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</si>
  <si>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</si>
  <si>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</si>
  <si>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</si>
  <si>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</si>
  <si>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</si>
  <si>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</si>
  <si>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</si>
  <si>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</si>
  <si>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</si>
  <si>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</si>
  <si>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</si>
  <si>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</si>
  <si>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</si>
  <si>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</si>
  <si>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</si>
  <si>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</si>
  <si>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</si>
  <si>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</si>
  <si>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</si>
  <si>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</si>
  <si>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</si>
  <si>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</si>
  <si>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</si>
  <si>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</si>
  <si>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</si>
  <si>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</si>
  <si>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</si>
  <si>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</si>
  <si>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</si>
  <si>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</si>
  <si>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</si>
  <si>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</si>
  <si>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</si>
  <si>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</si>
  <si>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</si>
  <si>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</si>
  <si>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</si>
  <si>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</si>
  <si>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</si>
  <si>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</si>
  <si>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</si>
  <si>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</si>
  <si>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</si>
  <si>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</si>
  <si>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</si>
  <si>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</si>
  <si>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</si>
  <si>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</si>
  <si>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</si>
  <si>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</si>
  <si>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</si>
  <si>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</si>
  <si>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</si>
  <si>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</si>
  <si>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</si>
  <si>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</si>
  <si>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</si>
  <si>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</si>
  <si>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</si>
  <si>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</si>
  <si>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</si>
  <si>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</si>
  <si>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</si>
  <si>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</si>
  <si>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</si>
  <si>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</si>
  <si>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</si>
  <si>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</si>
  <si>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</si>
  <si>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</si>
  <si>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</si>
  <si>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</si>
  <si>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</si>
  <si>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</si>
  <si>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</si>
  <si>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</si>
  <si>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</si>
  <si>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</si>
  <si>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</si>
  <si>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</si>
  <si>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</si>
  <si>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</si>
  <si>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</si>
  <si>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</si>
  <si>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</si>
  <si>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</si>
  <si>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</si>
  <si>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</si>
  <si>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</si>
  <si>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</si>
  <si>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</si>
  <si>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</si>
  <si>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</si>
  <si>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</si>
  <si>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</si>
  <si>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</si>
  <si>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</si>
  <si>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</si>
  <si>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</si>
  <si>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</si>
  <si>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</si>
  <si>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</si>
  <si>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</si>
  <si>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</si>
  <si>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</si>
  <si>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</si>
  <si>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</si>
  <si>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</si>
  <si>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</si>
  <si>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</si>
  <si>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</si>
  <si>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</si>
  <si>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</si>
  <si>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</si>
  <si>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</si>
  <si>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</si>
  <si>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</si>
  <si>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</si>
  <si>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</si>
  <si>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</si>
  <si>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</si>
  <si>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</si>
  <si>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</si>
  <si>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</si>
  <si>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</si>
  <si>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</si>
  <si>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</si>
  <si>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</si>
  <si>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</si>
  <si>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</si>
  <si>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</si>
  <si>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</si>
  <si>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</si>
  <si>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</si>
  <si>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</si>
  <si>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</si>
  <si>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</si>
  <si>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</si>
  <si>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</si>
  <si>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</si>
  <si>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</si>
  <si>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</si>
  <si>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</si>
  <si>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</si>
  <si>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</si>
  <si>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</si>
  <si>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</si>
  <si>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</si>
  <si>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</si>
  <si>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</si>
  <si>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</si>
  <si>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</si>
  <si>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</si>
  <si>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</si>
  <si>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</si>
  <si>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</si>
  <si>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</si>
  <si>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</si>
  <si>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</si>
  <si>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</si>
  <si>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</si>
  <si>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</si>
  <si>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</si>
  <si>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</si>
  <si>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</si>
  <si>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</si>
  <si>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</si>
  <si>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</si>
  <si>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</si>
  <si>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</si>
  <si>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</si>
  <si>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</si>
  <si>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</si>
  <si>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</si>
  <si>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</si>
  <si>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</si>
  <si>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</si>
  <si>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</si>
  <si>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</si>
  <si>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</si>
  <si>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</si>
  <si>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</si>
  <si>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</si>
  <si>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</si>
  <si>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</si>
  <si>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</si>
  <si>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</si>
  <si>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</si>
  <si>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</si>
  <si>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</si>
  <si>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</si>
  <si>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</si>
  <si>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</si>
  <si>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</si>
  <si>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</si>
  <si>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</si>
  <si>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</si>
  <si>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</si>
  <si>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</si>
  <si>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</si>
  <si>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</si>
  <si>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</si>
  <si>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</si>
  <si>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</si>
  <si>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</si>
  <si>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</si>
  <si>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</si>
  <si>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</si>
  <si>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</si>
  <si>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</si>
  <si>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</si>
  <si>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</si>
  <si>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</si>
  <si>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</si>
  <si>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</si>
  <si>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</si>
  <si>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</si>
  <si>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</si>
  <si>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</si>
  <si>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</si>
  <si>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</si>
  <si>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</si>
  <si>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</si>
  <si>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</si>
  <si>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</si>
  <si>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</si>
  <si>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</si>
  <si>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</si>
  <si>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</si>
  <si>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</si>
  <si>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</si>
  <si>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</si>
  <si>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</si>
  <si>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</si>
  <si>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</si>
  <si>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</si>
  <si>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</si>
  <si>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</si>
  <si>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</si>
  <si>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</si>
  <si>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</si>
  <si>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</si>
  <si>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</si>
  <si>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</si>
  <si>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</si>
  <si>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</si>
  <si>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</si>
  <si>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</si>
  <si>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</si>
  <si>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</si>
  <si>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</si>
  <si>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</si>
  <si>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</si>
  <si>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</si>
  <si>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</si>
  <si>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</si>
  <si>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</si>
  <si>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</si>
  <si>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</si>
  <si>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</si>
  <si>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</si>
  <si>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</si>
  <si>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</si>
  <si>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</si>
  <si>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</si>
  <si>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</si>
  <si>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</si>
  <si>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</si>
  <si>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</si>
  <si>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</si>
  <si>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</si>
  <si>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</si>
  <si>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</si>
  <si>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</si>
  <si>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</si>
  <si>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</si>
  <si>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</si>
  <si>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</si>
  <si>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</si>
  <si>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</si>
  <si>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</si>
  <si>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</si>
  <si>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</si>
  <si>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</si>
  <si>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</si>
  <si>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</si>
  <si>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</si>
  <si>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</si>
  <si>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</si>
  <si>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</si>
  <si>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</si>
  <si>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</si>
  <si>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</si>
  <si>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</si>
  <si>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</si>
  <si>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</si>
  <si>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</si>
  <si>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</si>
  <si>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</si>
  <si>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</si>
  <si>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</si>
  <si>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</si>
  <si>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</si>
  <si>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</si>
  <si>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</si>
  <si>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</si>
  <si>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</si>
  <si>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</si>
  <si>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</si>
  <si>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</si>
  <si>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</si>
  <si>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</si>
  <si>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</si>
  <si>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</si>
  <si>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</si>
  <si>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</si>
  <si>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</si>
  <si>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</si>
  <si>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</si>
  <si>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</si>
  <si>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</si>
  <si>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</si>
  <si>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</si>
  <si>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</si>
  <si>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</si>
  <si>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</si>
  <si>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</si>
  <si>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</si>
  <si>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</si>
  <si>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</si>
  <si>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</si>
  <si>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</si>
  <si>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</si>
  <si>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</si>
  <si>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</si>
  <si>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</si>
  <si>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</si>
  <si>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</si>
  <si>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</si>
  <si>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</si>
  <si>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</si>
  <si>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</si>
  <si>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</si>
  <si>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</si>
  <si>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</si>
  <si>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</si>
  <si>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</si>
  <si>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</si>
  <si>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</si>
  <si>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</si>
  <si>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</si>
  <si>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</si>
  <si>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</si>
  <si>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</si>
  <si>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</si>
  <si>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</si>
  <si>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</si>
  <si>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</si>
  <si>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</si>
  <si>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</si>
  <si>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</si>
  <si>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</si>
  <si>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</si>
  <si>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</si>
  <si>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</si>
  <si>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</si>
  <si>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</si>
  <si>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</si>
  <si>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</si>
  <si>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</si>
  <si>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</si>
  <si>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</si>
  <si>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</si>
  <si>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</si>
  <si>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</si>
  <si>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</si>
  <si>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</si>
  <si>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</si>
  <si>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</si>
  <si>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</si>
  <si>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</si>
  <si>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</si>
  <si>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</si>
  <si>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</si>
  <si>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</si>
  <si>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</si>
  <si>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</si>
  <si>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</si>
  <si>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</si>
  <si>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</si>
  <si>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</si>
  <si>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</si>
  <si>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</si>
  <si>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</si>
  <si>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</si>
  <si>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</si>
  <si>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</si>
  <si>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</si>
  <si>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</si>
  <si>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</si>
  <si>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</si>
  <si>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</si>
  <si>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</si>
  <si>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</si>
  <si>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</si>
  <si>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</si>
  <si>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</si>
  <si>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</si>
  <si>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</si>
  <si>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</si>
  <si>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</si>
  <si>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</si>
  <si>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</si>
  <si>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</si>
  <si>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</si>
  <si>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</si>
  <si>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</si>
  <si>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</si>
  <si>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</si>
  <si>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</si>
  <si>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</si>
  <si>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</si>
  <si>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</si>
  <si>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</si>
  <si>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</si>
  <si>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</si>
  <si>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</si>
  <si>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</si>
  <si>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</si>
  <si>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</si>
  <si>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</si>
  <si>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</si>
  <si>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</si>
  <si>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</si>
  <si>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</si>
  <si>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</si>
  <si>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</si>
  <si>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</si>
  <si>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</si>
  <si>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</si>
  <si>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</si>
  <si>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</si>
  <si>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</si>
  <si>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</si>
  <si>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</si>
  <si>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</si>
  <si>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</si>
  <si>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</si>
  <si>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</si>
  <si>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</si>
  <si>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</si>
  <si>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</si>
  <si>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</si>
  <si>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</si>
  <si>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</si>
  <si>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</si>
  <si>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</si>
  <si>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</si>
  <si>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</si>
  <si>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</si>
  <si>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</si>
  <si>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</si>
  <si>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</si>
  <si>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</si>
  <si>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</si>
  <si>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</si>
  <si>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</si>
  <si>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</si>
  <si>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</si>
  <si>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</si>
  <si>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</si>
  <si>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</si>
  <si>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</si>
  <si>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</si>
  <si>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</si>
  <si>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</si>
  <si>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</si>
  <si>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</si>
  <si>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</si>
  <si>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</si>
  <si>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</si>
  <si>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</si>
  <si>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</si>
  <si>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</si>
  <si>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</si>
  <si>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</si>
  <si>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</si>
  <si>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</si>
  <si>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</si>
  <si>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</si>
  <si>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</si>
  <si>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</si>
  <si>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</si>
  <si>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</si>
  <si>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</si>
  <si>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</si>
  <si>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</si>
  <si>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</si>
  <si>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</si>
  <si>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</si>
  <si>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</si>
  <si>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</si>
  <si>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</si>
  <si>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</si>
  <si>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</si>
  <si>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</si>
  <si>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</si>
  <si>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</si>
  <si>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</si>
  <si>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</si>
  <si>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</si>
  <si>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</si>
  <si>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</si>
  <si>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</si>
  <si>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</si>
  <si>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</si>
  <si>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</si>
  <si>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</si>
  <si>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</si>
  <si>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</si>
  <si>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</si>
  <si>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</si>
  <si>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</si>
  <si>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</si>
  <si>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</si>
  <si>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</si>
  <si>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</si>
  <si>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</si>
  <si>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</si>
  <si>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</si>
  <si>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</si>
  <si>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</si>
  <si>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</si>
  <si>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</si>
  <si>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</si>
  <si>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</si>
  <si>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</si>
  <si>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</si>
  <si>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</si>
  <si>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</si>
  <si>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</si>
  <si>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</si>
  <si>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</si>
  <si>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</si>
  <si>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</si>
  <si>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</si>
  <si>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</si>
  <si>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</si>
  <si>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</si>
  <si>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</si>
  <si>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</si>
  <si>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</si>
  <si>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</si>
  <si>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</si>
  <si>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</si>
  <si>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</si>
  <si>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</si>
  <si>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</si>
  <si>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</si>
  <si>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</si>
  <si>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</si>
  <si>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</si>
  <si>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</si>
  <si>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</si>
  <si>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</si>
  <si>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</si>
  <si>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</si>
  <si>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</si>
  <si>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</si>
  <si>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</si>
  <si>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</si>
  <si>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</si>
  <si>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</si>
  <si>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</si>
  <si>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</si>
  <si>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</si>
  <si>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</si>
  <si>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</si>
  <si>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</si>
  <si>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</si>
  <si>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</si>
  <si>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</si>
  <si>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</si>
  <si>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</si>
  <si>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</si>
  <si>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</si>
  <si>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</si>
  <si>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</si>
  <si>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</si>
  <si>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</si>
  <si>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</si>
  <si>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</si>
  <si>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</si>
  <si>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</si>
  <si>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</si>
  <si>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</si>
  <si>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</si>
  <si>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</si>
  <si>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</si>
  <si>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</si>
  <si>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</si>
  <si>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</si>
  <si>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</si>
  <si>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</si>
  <si>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</si>
  <si>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</si>
  <si>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</si>
  <si>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</si>
  <si>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</si>
  <si>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</si>
  <si>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</si>
  <si>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</si>
  <si>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</si>
  <si>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</si>
  <si>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</si>
  <si>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</si>
  <si>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</si>
  <si>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</si>
  <si>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</si>
  <si>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</si>
  <si>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</si>
  <si>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</si>
  <si>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</si>
  <si>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</si>
  <si>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</si>
  <si>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</si>
  <si>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</si>
  <si>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</si>
  <si>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</si>
  <si>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</si>
  <si>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</si>
  <si>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</si>
  <si>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</si>
  <si>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</si>
  <si>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</si>
  <si>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</si>
  <si>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</si>
  <si>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</si>
  <si>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</si>
  <si>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</si>
  <si>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</si>
  <si>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</si>
  <si>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</si>
  <si>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</si>
  <si>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</si>
  <si>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</si>
  <si>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</si>
  <si>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</si>
  <si>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</si>
  <si>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</si>
  <si>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</si>
  <si>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</si>
  <si>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</si>
  <si>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</si>
  <si>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</si>
  <si>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</si>
  <si>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</si>
  <si>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</si>
  <si>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</si>
  <si>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</si>
  <si>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</si>
  <si>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</si>
  <si>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</si>
  <si>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</si>
  <si>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</si>
  <si>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</si>
  <si>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</si>
  <si>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</si>
  <si>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</si>
  <si>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</si>
  <si>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</si>
  <si>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</si>
  <si>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</si>
  <si>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</si>
  <si>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</si>
  <si>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</si>
  <si>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</si>
  <si>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</si>
  <si>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</si>
  <si>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</si>
  <si>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</si>
  <si>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</si>
  <si>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</si>
  <si>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</si>
  <si>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</si>
  <si>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</si>
  <si>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</si>
  <si>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</si>
  <si>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</si>
  <si>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</si>
  <si>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</si>
  <si>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</si>
  <si>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</si>
  <si>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</si>
  <si>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</si>
  <si>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</si>
  <si>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</si>
  <si>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</si>
  <si>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</si>
  <si>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</si>
  <si>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</si>
  <si>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</si>
  <si>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</si>
  <si>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</si>
  <si>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</si>
  <si>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</si>
  <si>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</si>
  <si>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</si>
  <si>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</si>
  <si>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</si>
  <si>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</si>
  <si>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</si>
  <si>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</si>
  <si>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</si>
  <si>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</si>
  <si>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</si>
  <si>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</si>
  <si>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</si>
  <si>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</si>
  <si>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</si>
  <si>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</si>
  <si>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</si>
  <si>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</si>
  <si>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</si>
  <si>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</si>
  <si>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</si>
  <si>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</si>
  <si>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</si>
  <si>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</si>
  <si>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</si>
  <si>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</si>
  <si>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</si>
  <si>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</si>
  <si>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</si>
  <si>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</si>
  <si>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</si>
  <si>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</si>
  <si>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</si>
  <si>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</si>
  <si>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</si>
  <si>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</si>
  <si>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</si>
  <si>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</si>
  <si>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</si>
  <si>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</si>
  <si>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</si>
  <si>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</si>
  <si>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</si>
  <si>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</si>
  <si>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</si>
  <si>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</si>
  <si>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</si>
  <si>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</si>
  <si>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</si>
  <si>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</si>
  <si>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</si>
  <si>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</si>
  <si>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</si>
  <si>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</si>
  <si>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</si>
  <si>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</si>
  <si>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</si>
  <si>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</si>
  <si>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</si>
  <si>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</si>
  <si>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</si>
  <si>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</si>
  <si>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</si>
  <si>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</si>
  <si>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</si>
  <si>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</si>
  <si>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</si>
  <si>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</si>
  <si>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</si>
  <si>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</si>
  <si>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</si>
  <si>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</si>
  <si>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</si>
  <si>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</si>
  <si>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</si>
  <si>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</si>
  <si>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</si>
  <si>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</si>
  <si>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</si>
  <si>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</si>
  <si>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</si>
  <si>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</si>
  <si>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</si>
  <si>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</si>
  <si>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</si>
  <si>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</si>
  <si>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</si>
  <si>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</si>
  <si>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</si>
  <si>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</si>
  <si>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</si>
  <si>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</si>
  <si>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</si>
  <si>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</si>
  <si>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</si>
  <si>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</si>
  <si>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</si>
  <si>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</si>
  <si>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</si>
  <si>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</si>
  <si>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</si>
  <si>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</si>
  <si>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</si>
  <si>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</si>
  <si>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</si>
  <si>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</si>
  <si>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</si>
  <si>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</si>
  <si>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</si>
  <si>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</si>
  <si>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</si>
  <si>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</si>
  <si>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</si>
  <si>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</si>
  <si>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</si>
  <si>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</si>
  <si>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</si>
  <si>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</si>
  <si>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</si>
  <si>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</si>
  <si>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</si>
  <si>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</si>
  <si>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</si>
  <si>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</si>
  <si>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</si>
  <si>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</si>
  <si>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</si>
  <si>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</si>
  <si>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</si>
  <si>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</si>
  <si>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</si>
  <si>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</si>
  <si>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</si>
  <si>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</si>
  <si>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</si>
  <si>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</si>
  <si>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</si>
  <si>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</si>
  <si>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</si>
  <si>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</si>
  <si>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</si>
  <si>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</si>
  <si>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</si>
  <si>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</si>
  <si>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</si>
  <si>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</si>
  <si>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</si>
  <si>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</si>
  <si>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</si>
  <si>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</si>
  <si>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</si>
  <si>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</si>
  <si>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</si>
  <si>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</si>
  <si>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</si>
  <si>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</si>
  <si>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</si>
  <si>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</si>
  <si>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</si>
  <si>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</si>
  <si>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</si>
  <si>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</si>
  <si>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</si>
  <si>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</si>
  <si>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</si>
  <si>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</si>
  <si>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</si>
  <si>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</si>
  <si>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</si>
  <si>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</si>
  <si>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</si>
  <si>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</si>
  <si>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</si>
  <si>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</si>
  <si>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</si>
  <si>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</si>
  <si>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</si>
  <si>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</si>
  <si>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</si>
  <si>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</si>
  <si>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</si>
  <si>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</si>
  <si>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</si>
  <si>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</si>
  <si>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</si>
  <si>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</si>
  <si>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</si>
  <si>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</si>
  <si>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</si>
  <si>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</si>
  <si>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</si>
  <si>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</si>
  <si>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</si>
  <si>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</si>
  <si>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</si>
  <si>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</si>
  <si>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</si>
  <si>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</si>
  <si>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</si>
  <si>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</si>
  <si>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</si>
  <si>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</si>
  <si>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</si>
  <si>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</si>
  <si>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</si>
  <si>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</si>
  <si>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</si>
  <si>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</si>
  <si>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</si>
  <si>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</si>
  <si>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</si>
  <si>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</si>
  <si>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</si>
  <si>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</si>
  <si>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</si>
  <si>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</si>
  <si>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</si>
  <si>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</si>
  <si>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</si>
  <si>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</si>
  <si>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</si>
  <si>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</si>
  <si>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</si>
  <si>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</si>
  <si>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</si>
  <si>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</si>
  <si>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</si>
  <si>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</si>
  <si>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</si>
  <si>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</si>
  <si>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</si>
  <si>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</si>
  <si>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</si>
  <si>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</si>
  <si>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</si>
  <si>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</si>
  <si>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</si>
  <si>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</si>
  <si>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</si>
  <si>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</si>
  <si>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</si>
  <si>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</si>
  <si>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</si>
  <si>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</si>
  <si>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</si>
  <si>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</si>
  <si>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</si>
  <si>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</si>
  <si>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</si>
  <si>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</si>
  <si>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</si>
  <si>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</si>
  <si>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</si>
  <si>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</si>
  <si>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</si>
  <si>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</si>
  <si>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</si>
  <si>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</si>
  <si>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</si>
  <si>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</si>
  <si>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</si>
  <si>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</si>
  <si>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</si>
  <si>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</si>
  <si>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</si>
  <si>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</si>
  <si>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</si>
  <si>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</si>
  <si>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</si>
  <si>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</si>
  <si>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</si>
  <si>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</si>
  <si>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</si>
  <si>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</si>
  <si>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</si>
  <si>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</si>
  <si>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</si>
  <si>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</si>
  <si>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</si>
  <si>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</si>
  <si>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</si>
  <si>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</si>
  <si>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</si>
  <si>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</si>
  <si>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</si>
  <si>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</si>
  <si>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</si>
  <si>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</si>
  <si>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</si>
  <si>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</si>
  <si>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</si>
  <si>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</si>
  <si>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</si>
  <si>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</si>
  <si>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</si>
  <si>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</si>
  <si>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</si>
  <si>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</si>
  <si>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</si>
  <si>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</si>
  <si>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</si>
  <si>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</si>
  <si>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</si>
  <si>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</si>
  <si>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</si>
  <si>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</si>
  <si>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</si>
  <si>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</si>
  <si>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</si>
  <si>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</si>
  <si>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</si>
  <si>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</si>
  <si>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</si>
  <si>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</si>
  <si>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</si>
  <si>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</si>
  <si>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</si>
  <si>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</si>
  <si>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</si>
  <si>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</si>
  <si>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</si>
  <si>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</si>
  <si>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</si>
  <si>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</si>
  <si>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</si>
  <si>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</si>
  <si>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</si>
  <si>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</si>
  <si>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</si>
  <si>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</si>
  <si>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</si>
  <si>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</si>
  <si>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</si>
  <si>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</si>
  <si>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</si>
  <si>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</si>
  <si>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</si>
  <si>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</si>
  <si>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</si>
  <si>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</si>
  <si>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</si>
  <si>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</si>
  <si>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</si>
  <si>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</si>
  <si>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</si>
  <si>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</si>
  <si>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</si>
  <si>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</si>
  <si>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</si>
  <si>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</si>
  <si>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</si>
  <si>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</si>
  <si>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</si>
  <si>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</si>
  <si>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</si>
  <si>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</si>
  <si>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</si>
  <si>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</si>
  <si>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</si>
  <si>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</si>
  <si>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</si>
  <si>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</si>
  <si>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</si>
  <si>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</si>
  <si>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</si>
  <si>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</si>
  <si>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</si>
  <si>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</si>
  <si>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</si>
  <si>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</si>
  <si>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</si>
  <si>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</si>
  <si>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</si>
  <si>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</si>
  <si>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</si>
  <si>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</si>
  <si>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</si>
  <si>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</si>
  <si>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</si>
  <si>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</si>
  <si>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</si>
  <si>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</si>
  <si>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</si>
  <si>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</si>
  <si>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</si>
  <si>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</si>
  <si>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</si>
  <si>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</si>
  <si>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</si>
  <si>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</si>
  <si>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</si>
  <si>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</si>
  <si>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</si>
  <si>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</si>
  <si>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</si>
  <si>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</si>
  <si>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</si>
  <si>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</si>
  <si>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</si>
  <si>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</si>
  <si>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</si>
  <si>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</si>
  <si>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</si>
  <si>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</si>
  <si>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</si>
  <si>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</si>
  <si>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</si>
  <si>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</si>
  <si>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</si>
  <si>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</si>
  <si>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</si>
  <si>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</si>
  <si>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</si>
  <si>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</si>
  <si>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</si>
  <si>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</si>
  <si>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</si>
  <si>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</si>
  <si>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</si>
  <si>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</si>
  <si>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</si>
  <si>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</si>
  <si>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</si>
  <si>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</si>
  <si>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</si>
  <si>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</si>
  <si>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</si>
  <si>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</si>
  <si>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</si>
  <si>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</si>
  <si>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</si>
  <si>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</si>
  <si>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</si>
  <si>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</si>
  <si>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</si>
  <si>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</si>
  <si>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</si>
  <si>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</si>
  <si>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</si>
  <si>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</si>
  <si>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</si>
  <si>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</si>
  <si>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</si>
  <si>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</si>
  <si>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</si>
  <si>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</si>
  <si>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</si>
  <si>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</si>
  <si>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</si>
  <si>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</si>
  <si>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</si>
  <si>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</si>
  <si>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</si>
  <si>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</si>
  <si>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</si>
  <si>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</si>
  <si>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</si>
  <si>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</si>
  <si>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</si>
  <si>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</si>
  <si>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</si>
  <si>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</si>
  <si>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</si>
  <si>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</si>
  <si>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</si>
  <si>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</si>
  <si>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</si>
  <si>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</si>
  <si>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</si>
  <si>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</si>
  <si>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</si>
  <si>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</si>
  <si>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</si>
  <si>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</si>
  <si>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</si>
  <si>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</si>
  <si>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</si>
  <si>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</si>
  <si>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</si>
  <si>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</si>
  <si>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</si>
  <si>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</si>
  <si>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</si>
  <si>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</si>
  <si>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</si>
  <si>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</si>
  <si>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</si>
  <si>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</si>
  <si>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</si>
  <si>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</si>
  <si>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</si>
  <si>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</si>
  <si>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</si>
  <si>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</si>
  <si>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</si>
  <si>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</si>
  <si>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</si>
  <si>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</si>
  <si>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</si>
  <si>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</si>
  <si>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</si>
  <si>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</si>
  <si>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</si>
  <si>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</si>
  <si>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</si>
  <si>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</si>
  <si>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</si>
  <si>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</si>
  <si>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</si>
  <si>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</si>
  <si>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</si>
  <si>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</si>
  <si>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</si>
  <si>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</si>
  <si>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</si>
  <si>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</si>
  <si>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</si>
  <si>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</si>
  <si>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</si>
  <si>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</si>
  <si>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</si>
  <si>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</si>
  <si>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</si>
  <si>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</si>
  <si>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</si>
  <si>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</si>
  <si>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</si>
  <si>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</si>
  <si>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</si>
  <si>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</si>
  <si>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</si>
  <si>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</si>
  <si>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</si>
  <si>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</si>
  <si>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</si>
  <si>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</si>
  <si>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</si>
  <si>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</si>
  <si>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</si>
  <si>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</si>
  <si>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</si>
  <si>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</si>
  <si>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</si>
  <si>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</si>
  <si>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</si>
  <si>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</si>
  <si>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</si>
  <si>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</si>
  <si>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</si>
  <si>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</si>
  <si>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</si>
  <si>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</si>
  <si>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</si>
  <si>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</si>
  <si>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</si>
  <si>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</si>
  <si>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</si>
  <si>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</si>
  <si>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</si>
  <si>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</si>
  <si>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</si>
  <si>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</si>
  <si>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</si>
  <si>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</si>
  <si>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</si>
  <si>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</si>
  <si>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</si>
  <si>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</si>
  <si>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</si>
  <si>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</si>
  <si>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</si>
  <si>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</si>
  <si>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</si>
  <si>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</si>
  <si>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</si>
  <si>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</si>
  <si>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</si>
  <si>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</si>
  <si>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</si>
  <si>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</si>
  <si>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</si>
  <si>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</si>
  <si>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</si>
  <si>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</si>
  <si>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</si>
  <si>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</si>
  <si>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</si>
  <si>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</si>
  <si>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</si>
  <si>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</si>
  <si>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</si>
  <si>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</si>
  <si>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</si>
  <si>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</si>
  <si>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</si>
  <si>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</si>
  <si>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</si>
  <si>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</si>
  <si>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</si>
  <si>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</si>
  <si>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</si>
  <si>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</si>
  <si>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</si>
  <si>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</si>
  <si>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</si>
  <si>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</si>
  <si>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</si>
  <si>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</si>
  <si>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</si>
  <si>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</si>
  <si>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</si>
  <si>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</si>
  <si>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</si>
  <si>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</si>
  <si>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</si>
  <si>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</si>
  <si>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</si>
  <si>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</si>
  <si>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</si>
  <si>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</si>
  <si>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</si>
  <si>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</si>
  <si>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</si>
  <si>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</si>
  <si>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</si>
  <si>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</si>
  <si>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</si>
  <si>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</si>
  <si>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</si>
  <si>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</si>
  <si>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</si>
  <si>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</si>
  <si>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</si>
  <si>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</si>
  <si>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</si>
  <si>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</si>
  <si>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</si>
  <si>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</si>
  <si>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</si>
  <si>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</si>
  <si>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</si>
  <si>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</si>
  <si>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</si>
  <si>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</si>
  <si>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</si>
  <si>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</si>
  <si>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</si>
  <si>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</si>
  <si>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</si>
  <si>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</si>
  <si>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</si>
  <si>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</si>
  <si>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</si>
  <si>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</si>
  <si>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</si>
  <si>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</si>
  <si>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</si>
  <si>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</si>
  <si>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</si>
  <si>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</si>
  <si>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</si>
  <si>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</si>
  <si>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</si>
  <si>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</si>
  <si>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</si>
  <si>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</si>
  <si>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</si>
  <si>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</si>
  <si>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</si>
  <si>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</si>
  <si>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</si>
  <si>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</si>
  <si>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</si>
  <si>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</si>
  <si>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</si>
  <si>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</si>
  <si>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</si>
  <si>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</si>
  <si>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</si>
  <si>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</si>
  <si>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</si>
  <si>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</si>
  <si>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</si>
  <si>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</si>
  <si>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</si>
  <si>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</si>
  <si>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</si>
  <si>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</si>
  <si>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</si>
  <si>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</si>
  <si>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</si>
  <si>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</si>
  <si>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</si>
  <si>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</si>
  <si>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</si>
  <si>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</si>
  <si>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</si>
  <si>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</si>
  <si>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</si>
  <si>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</si>
  <si>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</si>
  <si>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</si>
  <si>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</si>
  <si>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</si>
  <si>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</si>
  <si>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</si>
  <si>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</si>
  <si>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</si>
  <si>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</si>
  <si>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</si>
  <si>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</si>
  <si>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</si>
  <si>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</si>
  <si>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</si>
  <si>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</si>
  <si>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</si>
  <si>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</si>
  <si>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</si>
  <si>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</si>
  <si>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</si>
  <si>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</si>
  <si>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</si>
  <si>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</si>
  <si>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</si>
  <si>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</si>
  <si>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</si>
  <si>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</si>
  <si>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</si>
  <si>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</si>
  <si>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</si>
  <si>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</si>
  <si>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</si>
  <si>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</si>
  <si>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</si>
  <si>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</si>
  <si>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</si>
  <si>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</si>
  <si>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</si>
  <si>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</si>
  <si>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</si>
  <si>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</si>
  <si>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</si>
  <si>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</si>
  <si>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</si>
  <si>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</si>
  <si>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</si>
  <si>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</si>
  <si>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</si>
  <si>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</si>
  <si>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</si>
  <si>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</si>
  <si>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</si>
  <si>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</si>
  <si>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</si>
  <si>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</si>
  <si>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</si>
  <si>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</si>
  <si>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</si>
  <si>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</si>
  <si>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</si>
  <si>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</si>
  <si>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</si>
  <si>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</si>
  <si>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</si>
  <si>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</si>
  <si>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</si>
  <si>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</si>
  <si>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</si>
  <si>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</si>
  <si>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</si>
  <si>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</si>
  <si>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</si>
  <si>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</si>
  <si>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</si>
  <si>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</si>
  <si>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</si>
  <si>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</si>
  <si>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</si>
  <si>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</si>
  <si>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</si>
  <si>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</si>
  <si>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</si>
  <si>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</si>
  <si>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</si>
  <si>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</si>
  <si>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</si>
  <si>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</si>
  <si>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</si>
  <si>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</si>
  <si>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</si>
  <si>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</si>
  <si>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</si>
  <si>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</si>
  <si>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</si>
  <si>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</si>
  <si>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</si>
  <si>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</si>
  <si>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</si>
  <si>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</si>
  <si>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</si>
  <si>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</si>
  <si>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</si>
  <si>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</si>
  <si>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</si>
  <si>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</si>
  <si>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</si>
  <si>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</si>
  <si>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</si>
  <si>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</si>
  <si>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</si>
  <si>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</si>
  <si>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</si>
  <si>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</si>
  <si>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</si>
  <si>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</si>
  <si>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</si>
  <si>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</si>
  <si>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</si>
  <si>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</si>
  <si>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</si>
  <si>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</si>
  <si>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</si>
  <si>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</si>
  <si>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</si>
  <si>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</si>
  <si>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</si>
  <si>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</si>
  <si>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</si>
  <si>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</si>
  <si>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</si>
  <si>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</si>
  <si>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</si>
  <si>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</si>
  <si>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</si>
  <si>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</si>
  <si>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</si>
  <si>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</si>
  <si>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</si>
  <si>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</si>
  <si>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</si>
  <si>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</si>
  <si>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</si>
  <si>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</si>
  <si>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</si>
  <si>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</si>
  <si>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</si>
  <si>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</si>
  <si>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</si>
  <si>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</si>
  <si>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</si>
  <si>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</si>
  <si>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</si>
  <si>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</si>
  <si>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</si>
  <si>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</si>
  <si>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</si>
  <si>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</si>
  <si>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</si>
  <si>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</si>
  <si>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</si>
  <si>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</si>
  <si>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</si>
  <si>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</si>
  <si>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</si>
  <si>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</si>
  <si>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</si>
  <si>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</si>
  <si>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</si>
  <si>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</si>
  <si>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</si>
  <si>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</si>
  <si>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</si>
  <si>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</si>
  <si>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</si>
  <si>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</si>
  <si>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</si>
  <si>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</si>
  <si>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</si>
  <si>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</si>
  <si>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</si>
  <si>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</si>
  <si>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</si>
  <si>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</si>
  <si>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</si>
  <si>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</si>
  <si>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</si>
  <si>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</si>
  <si>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</si>
  <si>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</si>
  <si>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</si>
  <si>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</si>
  <si>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</si>
  <si>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</si>
  <si>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</si>
  <si>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</si>
  <si>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</si>
  <si>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</si>
  <si>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</si>
  <si>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</si>
  <si>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</si>
  <si>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</si>
  <si>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</si>
  <si>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</si>
  <si>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</si>
  <si>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</si>
  <si>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</si>
  <si>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</si>
  <si>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</si>
  <si>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</si>
  <si>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</si>
  <si>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</si>
  <si>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</si>
  <si>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</si>
  <si>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</si>
  <si>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</si>
  <si>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</si>
  <si>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</si>
  <si>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</si>
  <si>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</si>
  <si>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</si>
  <si>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</si>
  <si>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</si>
  <si>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</si>
  <si>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</si>
  <si>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</si>
  <si>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</si>
  <si>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</si>
  <si>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</si>
  <si>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</si>
  <si>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</si>
  <si>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</si>
  <si>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</si>
  <si>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</si>
  <si>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</si>
  <si>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</si>
  <si>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</si>
  <si>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</si>
  <si>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</si>
  <si>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</si>
  <si>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</si>
  <si>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</si>
  <si>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</si>
  <si>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</si>
  <si>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</si>
  <si>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</si>
  <si>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</si>
  <si>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</si>
  <si>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</si>
  <si>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</si>
  <si>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</si>
  <si>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</si>
  <si>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</si>
  <si>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</si>
  <si>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</si>
  <si>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</si>
  <si>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</si>
  <si>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</si>
  <si>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</si>
  <si>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</si>
  <si>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</si>
  <si>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</si>
  <si>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</si>
  <si>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</si>
  <si>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</si>
  <si>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</si>
  <si>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</si>
  <si>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</si>
  <si>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</si>
  <si>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</si>
  <si>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</si>
  <si>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</si>
  <si>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</si>
  <si>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</si>
  <si>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</si>
  <si>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</si>
  <si>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</si>
  <si>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</si>
  <si>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</si>
  <si>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</si>
  <si>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</si>
  <si>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</si>
  <si>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</si>
  <si>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</si>
  <si>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</si>
  <si>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</si>
  <si>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</si>
  <si>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</si>
  <si>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</si>
  <si>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</si>
  <si>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</si>
  <si>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</si>
  <si>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</si>
  <si>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</si>
  <si>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</si>
  <si>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</si>
  <si>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</si>
  <si>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</si>
  <si>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</si>
  <si>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</si>
  <si>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</si>
  <si>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</si>
  <si>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</si>
  <si>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</si>
  <si>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</si>
  <si>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</si>
  <si>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</si>
  <si>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</si>
  <si>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</si>
  <si>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</si>
  <si>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</si>
  <si>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</si>
  <si>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</si>
  <si>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</si>
  <si>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</si>
  <si>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</si>
  <si>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</si>
  <si>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</si>
  <si>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</si>
  <si>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</si>
  <si>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</si>
  <si>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</si>
  <si>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</si>
  <si>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</si>
  <si>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</si>
  <si>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</si>
  <si>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</si>
  <si>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</si>
  <si>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</si>
  <si>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</si>
  <si>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</si>
  <si>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</si>
  <si>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</si>
  <si>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</si>
  <si>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</si>
  <si>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</si>
  <si>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</si>
  <si>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</si>
  <si>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</si>
  <si>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</si>
  <si>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</si>
  <si>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</si>
  <si>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</si>
  <si>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</si>
  <si>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</si>
  <si>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</si>
  <si>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</si>
  <si>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</si>
  <si>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</si>
  <si>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</si>
  <si>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</si>
  <si>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</si>
  <si>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</si>
  <si>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</si>
  <si>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</si>
  <si>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</si>
  <si>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</si>
  <si>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</si>
  <si>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</si>
  <si>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</si>
  <si>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</si>
  <si>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</si>
  <si>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</si>
  <si>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</si>
  <si>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</si>
  <si>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</si>
  <si>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</si>
  <si>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</si>
  <si>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</si>
  <si>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</si>
  <si>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</si>
  <si>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</si>
  <si>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</si>
  <si>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</si>
  <si>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</si>
  <si>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</si>
  <si>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</si>
  <si>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</si>
  <si>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</si>
  <si>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</si>
  <si>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</si>
  <si>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</si>
  <si>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</si>
  <si>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</si>
  <si>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</si>
  <si>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</si>
  <si>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</si>
  <si>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</si>
  <si>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</si>
  <si>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</si>
  <si>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</si>
  <si>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</si>
  <si>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</si>
  <si>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</si>
  <si>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</si>
  <si>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</si>
  <si>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</si>
  <si>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</si>
  <si>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</si>
  <si>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</si>
  <si>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</si>
  <si>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</si>
  <si>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</si>
  <si>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</si>
  <si>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</si>
  <si>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</si>
  <si>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</si>
  <si>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</si>
  <si>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</si>
  <si>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</si>
  <si>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</si>
  <si>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</si>
  <si>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</si>
  <si>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</si>
  <si>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</si>
  <si>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</si>
  <si>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</si>
  <si>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</si>
  <si>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</si>
  <si>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</si>
  <si>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</si>
  <si>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</si>
  <si>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</si>
  <si>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</si>
  <si>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</si>
  <si>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</si>
  <si>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</si>
  <si>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</si>
  <si>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</si>
  <si>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</si>
  <si>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</si>
  <si>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</si>
  <si>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</si>
  <si>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</si>
  <si>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</si>
  <si>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</si>
  <si>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</si>
  <si>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</si>
  <si>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</si>
  <si>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</si>
  <si>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</si>
  <si>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</si>
  <si>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</si>
  <si>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</si>
  <si>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</si>
  <si>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</si>
  <si>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</si>
  <si>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</si>
  <si>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</si>
  <si>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</si>
  <si>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</si>
  <si>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</si>
  <si>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</si>
  <si>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</si>
  <si>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</si>
  <si>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</si>
  <si>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</si>
  <si>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</si>
  <si>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</si>
  <si>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</si>
  <si>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</si>
  <si>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</si>
  <si>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</si>
  <si>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</si>
  <si>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</si>
  <si>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</si>
  <si>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</si>
  <si>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</si>
  <si>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</si>
  <si>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</si>
  <si>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</si>
  <si>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</si>
  <si>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</si>
  <si>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</si>
  <si>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</si>
  <si>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</si>
  <si>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</si>
  <si>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</si>
  <si>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</si>
  <si>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</si>
  <si>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</si>
  <si>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</si>
  <si>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</si>
  <si>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</si>
  <si>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</si>
  <si>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</si>
  <si>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</si>
  <si>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</si>
  <si>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</si>
  <si>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</si>
  <si>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</si>
  <si>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</si>
  <si>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</si>
  <si>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</si>
  <si>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</si>
  <si>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</si>
  <si>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</si>
  <si>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</si>
  <si>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</si>
  <si>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</si>
  <si>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</si>
  <si>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</si>
  <si>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</si>
  <si>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</si>
  <si>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</si>
  <si>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</si>
  <si>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</si>
  <si>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</si>
  <si>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</si>
  <si>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</si>
  <si>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</si>
  <si>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</si>
  <si>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</si>
  <si>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</si>
  <si>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</si>
  <si>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</si>
  <si>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</si>
  <si>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</si>
  <si>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</si>
  <si>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</si>
  <si>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</si>
  <si>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</si>
  <si>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</si>
  <si>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</si>
  <si>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</si>
  <si>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</si>
  <si>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</si>
  <si>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</si>
  <si>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</si>
  <si>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</si>
  <si>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</si>
  <si>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</si>
  <si>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</si>
  <si>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</si>
  <si>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</si>
  <si>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</si>
  <si>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</si>
  <si>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</si>
  <si>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</si>
  <si>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</si>
  <si>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</si>
  <si>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</si>
  <si>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</si>
  <si>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</si>
  <si>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</si>
  <si>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</si>
  <si>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</si>
  <si>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</si>
  <si>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</si>
  <si>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</si>
  <si>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</si>
  <si>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</si>
  <si>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</si>
  <si>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</si>
  <si>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</si>
  <si>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</si>
  <si>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</si>
  <si>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</si>
  <si>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</si>
  <si>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</si>
  <si>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</si>
  <si>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</si>
  <si>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</si>
  <si>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</si>
  <si>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</si>
  <si>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</si>
  <si>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</si>
  <si>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</si>
  <si>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</si>
  <si>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</si>
  <si>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</si>
  <si>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</si>
  <si>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</si>
  <si>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</si>
  <si>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</si>
  <si>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</si>
  <si>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</si>
  <si>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</si>
  <si>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</si>
  <si>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</si>
  <si>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</si>
  <si>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</si>
  <si>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</si>
  <si>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</si>
  <si>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</si>
  <si>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</si>
  <si>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</si>
  <si>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</si>
  <si>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</si>
  <si>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</si>
  <si>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</si>
  <si>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</si>
  <si>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</si>
  <si>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</si>
  <si>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</si>
  <si>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</si>
  <si>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</si>
  <si>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</si>
  <si>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</si>
  <si>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</si>
  <si>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</si>
  <si>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</si>
  <si>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</si>
  <si>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</si>
  <si>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</si>
  <si>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</si>
  <si>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</si>
  <si>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</si>
  <si>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</si>
  <si>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</si>
  <si>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</si>
  <si>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</si>
  <si>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</si>
  <si>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</si>
  <si>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</si>
  <si>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</si>
  <si>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</si>
  <si>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</si>
  <si>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</si>
  <si>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</si>
  <si>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</si>
  <si>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</si>
  <si>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</si>
  <si>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</si>
  <si>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</si>
  <si>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</si>
  <si>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</si>
  <si>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</si>
  <si>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</si>
  <si>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</si>
  <si>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</si>
  <si>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</si>
  <si>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</si>
  <si>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</si>
  <si>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</si>
  <si>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</si>
  <si>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</si>
  <si>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</si>
  <si>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</si>
  <si>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</si>
  <si>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</si>
  <si>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</si>
  <si>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</si>
  <si>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</si>
  <si>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</si>
  <si>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</si>
  <si>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</si>
  <si>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</si>
  <si>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</si>
  <si>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</si>
  <si>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</si>
  <si>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</si>
  <si>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</si>
  <si>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</si>
  <si>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</si>
  <si>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</si>
  <si>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</si>
  <si>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</si>
  <si>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</si>
  <si>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</si>
  <si>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</si>
  <si>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</si>
  <si>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</si>
  <si>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</si>
  <si>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</si>
  <si>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</si>
  <si>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</si>
  <si>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</si>
  <si>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</si>
  <si>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</si>
  <si>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</si>
  <si>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</si>
  <si>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</si>
  <si>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</si>
  <si>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</si>
  <si>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</si>
  <si>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</si>
  <si>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</si>
  <si>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</si>
  <si>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</si>
  <si>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</si>
  <si>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</si>
  <si>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</si>
  <si>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</si>
  <si>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</si>
  <si>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</si>
  <si>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</si>
  <si>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</si>
  <si>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</si>
  <si>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</si>
  <si>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</si>
  <si>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</si>
  <si>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</si>
  <si>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</si>
  <si>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</si>
  <si>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</si>
  <si>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</si>
  <si>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</si>
  <si>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</si>
  <si>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</si>
  <si>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</si>
  <si>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</si>
  <si>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</si>
  <si>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</si>
  <si>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</si>
  <si>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</si>
  <si>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</si>
  <si>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</si>
  <si>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</si>
  <si>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</si>
  <si>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</si>
  <si>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</si>
  <si>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</si>
  <si>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</si>
  <si>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</si>
  <si>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</si>
  <si>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</si>
  <si>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</si>
  <si>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</si>
  <si>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</si>
  <si>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</si>
  <si>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</si>
  <si>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</si>
  <si>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</si>
  <si>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</si>
  <si>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</si>
  <si>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</si>
  <si>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</si>
  <si>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</si>
  <si>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</si>
  <si>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</si>
  <si>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</si>
  <si>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</si>
  <si>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</si>
  <si>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</si>
  <si>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</si>
  <si>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</si>
  <si>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</si>
  <si>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</si>
  <si>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</si>
  <si>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</si>
  <si>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</si>
  <si>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</si>
  <si>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</si>
  <si>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</si>
  <si>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</si>
  <si>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</si>
  <si>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</si>
  <si>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</si>
  <si>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</si>
  <si>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</si>
  <si>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</si>
  <si>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</si>
  <si>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</si>
  <si>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</si>
  <si>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</si>
  <si>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</si>
  <si>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</si>
  <si>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</si>
  <si>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</si>
  <si>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</si>
  <si>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</si>
  <si>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</si>
  <si>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</si>
  <si>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</si>
  <si>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</si>
  <si>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</si>
  <si>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</si>
  <si>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</si>
  <si>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</si>
  <si>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</si>
  <si>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</si>
  <si>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</si>
  <si>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</si>
  <si>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</si>
  <si>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</si>
  <si>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</si>
  <si>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</si>
  <si>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</si>
  <si>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</si>
  <si>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</si>
  <si>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</si>
  <si>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</si>
  <si>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</si>
  <si>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</si>
  <si>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</si>
  <si>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</si>
  <si>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</si>
  <si>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</si>
  <si>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</si>
  <si>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</si>
  <si>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</si>
  <si>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</si>
  <si>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</si>
  <si>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</si>
  <si>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</si>
  <si>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</si>
  <si>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</si>
  <si>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</si>
  <si>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</si>
  <si>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</si>
  <si>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</si>
  <si>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</si>
  <si>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</si>
  <si>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</si>
  <si>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</si>
  <si>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</si>
  <si>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</si>
  <si>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</si>
  <si>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</si>
  <si>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</si>
  <si>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</si>
  <si>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</si>
  <si>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</si>
  <si>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</si>
  <si>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</si>
  <si>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</si>
  <si>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</si>
  <si>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</si>
  <si>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</si>
  <si>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</si>
  <si>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</si>
  <si>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</si>
  <si>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</si>
  <si>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</si>
  <si>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</si>
  <si>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</si>
  <si>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</si>
  <si>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</si>
  <si>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</si>
  <si>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</si>
  <si>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</si>
  <si>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</si>
  <si>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</si>
  <si>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</si>
  <si>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</si>
  <si>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</si>
  <si>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</si>
  <si>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</si>
  <si>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</si>
  <si>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</si>
  <si>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</si>
  <si>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</si>
  <si>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</si>
  <si>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</si>
  <si>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</si>
  <si>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</si>
  <si>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</si>
  <si>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</si>
  <si>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</si>
  <si>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</si>
  <si>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</si>
  <si>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</si>
  <si>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</si>
  <si>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</si>
  <si>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</si>
  <si>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</si>
  <si>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</si>
  <si>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</si>
  <si>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</si>
  <si>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</si>
  <si>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</si>
  <si>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</si>
  <si>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</si>
  <si>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</si>
  <si>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</si>
  <si>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</si>
  <si>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</si>
  <si>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</si>
  <si>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</si>
  <si>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</si>
  <si>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</si>
  <si>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</si>
  <si>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</si>
  <si>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</si>
  <si>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</si>
  <si>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</si>
  <si>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</si>
  <si>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</si>
  <si>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</si>
  <si>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</si>
  <si>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</si>
  <si>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</si>
  <si>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</si>
  <si>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</si>
  <si>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</si>
  <si>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</si>
  <si>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</si>
  <si>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</si>
  <si>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</si>
  <si>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</si>
  <si>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</si>
  <si>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</si>
  <si>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</si>
  <si>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</si>
  <si>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</si>
  <si>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</si>
  <si>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</si>
  <si>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</si>
  <si>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</si>
  <si>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</si>
  <si>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</si>
  <si>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</si>
  <si>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</si>
  <si>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</si>
  <si>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</si>
  <si>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</si>
  <si>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</si>
  <si>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</si>
  <si>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</si>
  <si>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</si>
  <si>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</si>
  <si>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</si>
  <si>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</si>
  <si>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</si>
  <si>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</si>
  <si>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</si>
  <si>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</si>
  <si>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</si>
  <si>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</si>
  <si>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</si>
  <si>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</si>
  <si>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</si>
  <si>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</si>
  <si>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</si>
  <si>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</si>
  <si>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</si>
  <si>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</si>
  <si>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</si>
  <si>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</si>
  <si>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</si>
  <si>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</si>
  <si>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</si>
  <si>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</si>
  <si>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</si>
  <si>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</si>
  <si>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</si>
  <si>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</si>
  <si>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</si>
  <si>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</si>
  <si>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</si>
  <si>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</si>
  <si>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</si>
  <si>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</si>
  <si>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</si>
  <si>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</si>
  <si>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</si>
  <si>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</si>
  <si>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</si>
  <si>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</si>
  <si>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</si>
  <si>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</si>
  <si>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</si>
  <si>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</si>
  <si>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</si>
  <si>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</si>
  <si>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</si>
  <si>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</si>
  <si>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</si>
  <si>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</si>
  <si>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</si>
  <si>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</si>
  <si>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</si>
  <si>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</si>
  <si>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</si>
  <si>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</si>
  <si>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</si>
  <si>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</si>
  <si>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</si>
  <si>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</si>
  <si>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</si>
  <si>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</si>
  <si>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</si>
  <si>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</si>
  <si>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</si>
  <si>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</si>
  <si>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</si>
  <si>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</si>
  <si>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</si>
  <si>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</si>
  <si>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</si>
  <si>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</si>
  <si>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</si>
  <si>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</si>
  <si>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</si>
  <si>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</si>
  <si>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</si>
  <si>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</si>
  <si>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</si>
  <si>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</si>
  <si>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</si>
  <si>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</si>
  <si>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</si>
  <si>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</si>
  <si>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</si>
  <si>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</si>
  <si>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</si>
  <si>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</si>
  <si>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</si>
  <si>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</si>
  <si>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</si>
  <si>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</si>
  <si>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</si>
  <si>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</si>
  <si>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</si>
  <si>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</si>
  <si>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</si>
  <si>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</si>
  <si>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</si>
  <si>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</si>
  <si>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</si>
  <si>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</si>
  <si>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</si>
  <si>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</si>
  <si>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</si>
  <si>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</si>
  <si>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</si>
  <si>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</si>
  <si>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</si>
  <si>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</si>
  <si>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</si>
  <si>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</si>
  <si>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</si>
  <si>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</si>
  <si>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</si>
  <si>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</si>
  <si>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</si>
  <si>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</si>
  <si>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</si>
  <si>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</si>
  <si>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</si>
  <si>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</si>
  <si>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</si>
  <si>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</si>
  <si>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</si>
  <si>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</si>
  <si>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</si>
  <si>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</si>
  <si>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</si>
  <si>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</si>
  <si>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</si>
  <si>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</si>
  <si>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</si>
  <si>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</si>
  <si>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</si>
  <si>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</si>
  <si>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</si>
  <si>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</si>
  <si>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</si>
  <si>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</si>
  <si>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</si>
  <si>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</si>
  <si>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</si>
  <si>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</si>
  <si>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</si>
  <si>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</si>
  <si>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</si>
  <si>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</si>
  <si>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</si>
  <si>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</si>
  <si>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</si>
  <si>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</si>
  <si>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</si>
  <si>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</si>
  <si>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</si>
  <si>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</si>
  <si>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</si>
  <si>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</si>
  <si>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</si>
  <si>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</si>
  <si>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</si>
  <si>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</si>
  <si>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</si>
  <si>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</si>
  <si>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</si>
  <si>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</si>
  <si>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</si>
  <si>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</si>
  <si>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</si>
  <si>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</si>
  <si>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</si>
  <si>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</si>
  <si>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</si>
  <si>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</si>
  <si>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</si>
  <si>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</si>
  <si>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</si>
  <si>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</si>
  <si>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</si>
  <si>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</si>
  <si>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</si>
  <si>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</si>
  <si>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</si>
  <si>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</si>
  <si>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</si>
  <si>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</si>
  <si>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</si>
  <si>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</si>
  <si>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</si>
  <si>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</si>
  <si>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</si>
  <si>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</si>
  <si>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</si>
  <si>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</si>
  <si>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</si>
  <si>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</si>
  <si>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</si>
  <si>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</si>
  <si>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</si>
  <si>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</si>
  <si>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</si>
  <si>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</si>
  <si>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</si>
  <si>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</si>
  <si>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</si>
  <si>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</si>
  <si>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</si>
  <si>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</si>
  <si>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</si>
  <si>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</si>
  <si>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</si>
  <si>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</si>
  <si>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</si>
  <si>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</si>
  <si>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</si>
  <si>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</si>
  <si>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</si>
  <si>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</si>
  <si>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</si>
  <si>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</si>
  <si>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</si>
  <si>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</si>
  <si>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</si>
  <si>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</si>
  <si>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</si>
  <si>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</si>
  <si>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</si>
  <si>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</si>
  <si>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</si>
  <si>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</si>
  <si>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</si>
  <si>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</si>
  <si>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</si>
  <si>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</si>
  <si>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</si>
  <si>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</si>
  <si>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</si>
  <si>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</si>
  <si>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</si>
  <si>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</si>
  <si>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</si>
  <si>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</si>
  <si>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</si>
  <si>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</si>
  <si>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</si>
  <si>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</si>
  <si>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</si>
  <si>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</si>
  <si>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</si>
  <si>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</si>
  <si>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</si>
  <si>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</si>
  <si>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</si>
  <si>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</si>
  <si>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</si>
  <si>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</si>
  <si>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</si>
  <si>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</si>
  <si>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</si>
  <si>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</si>
  <si>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</si>
  <si>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</si>
  <si>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</si>
  <si>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</si>
  <si>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</si>
  <si>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</si>
  <si>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</si>
  <si>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</si>
  <si>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</si>
  <si>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</si>
  <si>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</si>
  <si>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</si>
  <si>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</si>
  <si>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</si>
  <si>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</si>
  <si>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</si>
  <si>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</si>
  <si>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</si>
  <si>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</si>
  <si>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</si>
  <si>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</si>
  <si>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</si>
  <si>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</si>
  <si>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</si>
  <si>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</si>
  <si>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</si>
  <si>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</si>
  <si>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</si>
  <si>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</si>
  <si>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</si>
  <si>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</si>
  <si>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</si>
  <si>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</si>
  <si>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</si>
  <si>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</si>
  <si>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</si>
  <si>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</si>
  <si>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</si>
  <si>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</si>
  <si>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</si>
  <si>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</si>
  <si>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</si>
  <si>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</si>
  <si>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</si>
  <si>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</si>
  <si>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</si>
  <si>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</si>
  <si>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</si>
  <si>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</si>
  <si>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</si>
  <si>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</si>
  <si>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</si>
  <si>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</si>
  <si>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</si>
  <si>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</si>
  <si>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</si>
  <si>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</si>
  <si>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</si>
  <si>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</si>
  <si>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</si>
  <si>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</si>
  <si>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</si>
  <si>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</si>
  <si>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</si>
  <si>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</si>
  <si>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</si>
  <si>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</si>
  <si>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</si>
  <si>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</si>
  <si>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</si>
  <si>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</si>
  <si>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</si>
  <si>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</si>
  <si>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</si>
  <si>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</si>
  <si>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</si>
  <si>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</si>
  <si>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</si>
  <si>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</si>
  <si>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</si>
  <si>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</si>
  <si>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</si>
  <si>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</si>
  <si>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</si>
  <si>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</si>
  <si>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</si>
  <si>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</si>
  <si>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</si>
  <si>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</si>
  <si>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</si>
  <si>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</si>
  <si>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</si>
  <si>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</si>
  <si>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</si>
  <si>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</si>
  <si>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</si>
  <si>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</si>
  <si>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</si>
  <si>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</si>
  <si>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</si>
  <si>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</si>
  <si>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</si>
  <si>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</si>
  <si>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</si>
  <si>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</si>
  <si>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</si>
  <si>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</si>
  <si>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</si>
  <si>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</si>
  <si>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</si>
  <si>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</si>
  <si>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</si>
  <si>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</si>
  <si>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</si>
  <si>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</si>
  <si>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</si>
  <si>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</si>
  <si>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</si>
  <si>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</si>
  <si>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</si>
  <si>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</si>
  <si>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</si>
  <si>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</si>
  <si>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</si>
  <si>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</si>
  <si>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</si>
  <si>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</si>
  <si>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</si>
  <si>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</si>
  <si>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</si>
  <si>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</si>
  <si>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</si>
  <si>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</si>
  <si>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</si>
  <si>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</si>
  <si>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</si>
  <si>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</si>
  <si>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</si>
  <si>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</si>
  <si>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</si>
  <si>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</si>
  <si>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</si>
  <si>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</si>
  <si>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</si>
  <si>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</si>
  <si>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</si>
  <si>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</si>
  <si>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</si>
  <si>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</si>
  <si>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</si>
  <si>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</si>
  <si>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</si>
  <si>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</si>
  <si>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</si>
  <si>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</si>
  <si>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</si>
  <si>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</si>
  <si>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</si>
  <si>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</si>
  <si>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</si>
  <si>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</si>
  <si>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</si>
  <si>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</si>
  <si>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</si>
  <si>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</si>
  <si>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</si>
  <si>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</si>
  <si>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</si>
  <si>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</si>
  <si>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</si>
  <si>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</si>
  <si>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</si>
  <si>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</si>
  <si>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</si>
  <si>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</si>
  <si>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</si>
  <si>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</si>
  <si>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</si>
  <si>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</si>
  <si>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</si>
  <si>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</si>
  <si>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</si>
  <si>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</si>
  <si>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</si>
  <si>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</si>
  <si>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</si>
  <si>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</si>
  <si>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</si>
  <si>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</si>
  <si>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</si>
  <si>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</si>
  <si>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</si>
  <si>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</si>
  <si>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</si>
  <si>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</si>
  <si>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</si>
  <si>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</si>
  <si>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</si>
  <si>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</si>
  <si>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</si>
  <si>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</si>
  <si>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</si>
  <si>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</si>
  <si>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</si>
  <si>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</si>
  <si>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</si>
  <si>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</si>
  <si>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</si>
  <si>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</si>
  <si>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</si>
  <si>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</si>
  <si>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</si>
  <si>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</si>
  <si>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</si>
  <si>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</si>
  <si>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</si>
  <si>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</si>
  <si>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</si>
  <si>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</si>
  <si>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</si>
  <si>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</si>
  <si>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</si>
  <si>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</si>
  <si>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</si>
  <si>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</si>
  <si>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</si>
  <si>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</si>
  <si>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</si>
  <si>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</si>
  <si>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</si>
  <si>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</si>
  <si>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</si>
  <si>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</si>
  <si>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</si>
  <si>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</si>
  <si>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</si>
  <si>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</si>
  <si>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</si>
  <si>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</si>
  <si>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</si>
  <si>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</si>
  <si>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</si>
  <si>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</si>
  <si>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</si>
  <si>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</si>
  <si>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</si>
  <si>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</si>
  <si>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</si>
  <si>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</si>
  <si>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</si>
  <si>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</si>
  <si>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</si>
  <si>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</si>
  <si>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</si>
  <si>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</si>
  <si>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</si>
  <si>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</si>
  <si>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</si>
  <si>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</si>
  <si>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</si>
  <si>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</si>
  <si>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</si>
  <si>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</si>
  <si>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</si>
  <si>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</si>
  <si>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</si>
  <si>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</si>
  <si>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</si>
  <si>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</si>
  <si>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</si>
  <si>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</si>
  <si>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</si>
  <si>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</si>
  <si>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</si>
  <si>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</si>
  <si>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</si>
  <si>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</si>
  <si>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</si>
  <si>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</si>
  <si>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</si>
  <si>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</si>
  <si>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</si>
  <si>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</si>
  <si>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</si>
  <si>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</si>
  <si>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</si>
  <si>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</si>
  <si>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</si>
  <si>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</si>
  <si>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</si>
  <si>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</si>
  <si>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</si>
  <si>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</si>
  <si>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</si>
  <si>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</si>
  <si>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</si>
  <si>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</si>
  <si>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</si>
  <si>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</si>
  <si>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</si>
  <si>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</si>
  <si>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</si>
  <si>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</si>
  <si>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</si>
  <si>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</si>
  <si>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</si>
  <si>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</si>
  <si>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</si>
  <si>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</si>
  <si>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</si>
  <si>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</si>
  <si>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</si>
  <si>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</si>
  <si>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</si>
  <si>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</si>
  <si>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</si>
  <si>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</si>
  <si>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</si>
  <si>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</si>
  <si>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</si>
  <si>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</si>
  <si>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</si>
  <si>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</si>
  <si>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</si>
  <si>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</si>
  <si>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</si>
  <si>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</si>
  <si>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</si>
  <si>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</si>
  <si>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</si>
  <si>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</si>
  <si>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</si>
  <si>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</si>
  <si>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</si>
  <si>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</si>
  <si>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</si>
  <si>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</si>
  <si>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</si>
  <si>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</si>
  <si>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</si>
  <si>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</si>
  <si>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</si>
  <si>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</si>
  <si>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</si>
  <si>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</si>
  <si>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</si>
  <si>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</si>
  <si>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</si>
  <si>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</si>
  <si>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</si>
  <si>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</si>
  <si>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</si>
  <si>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</si>
  <si>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</si>
  <si>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</si>
  <si>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</si>
  <si>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</si>
  <si>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</si>
  <si>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</si>
  <si>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</si>
  <si>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</si>
  <si>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</si>
  <si>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</si>
  <si>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</si>
  <si>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</si>
  <si>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</si>
  <si>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</si>
  <si>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</si>
  <si>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</si>
  <si>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</si>
  <si>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</si>
  <si>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</si>
  <si>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</si>
  <si>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</si>
  <si>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</si>
  <si>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</si>
  <si>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</si>
  <si>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</si>
  <si>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</si>
  <si>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</si>
  <si>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</si>
  <si>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</si>
  <si>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</si>
  <si>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</si>
  <si>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</si>
  <si>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</si>
  <si>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</si>
  <si>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</si>
  <si>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</si>
  <si>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</si>
  <si>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</si>
  <si>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</si>
  <si>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</si>
  <si>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</si>
  <si>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</si>
  <si>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</si>
  <si>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</si>
  <si>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</si>
  <si>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</si>
  <si>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</si>
  <si>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</si>
  <si>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</si>
  <si>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</si>
  <si>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</si>
  <si>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</si>
  <si>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</si>
  <si>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</si>
  <si>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</si>
  <si>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</si>
  <si>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</si>
  <si>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</si>
  <si>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</si>
  <si>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</si>
  <si>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</si>
  <si>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</si>
  <si>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</si>
  <si>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</si>
  <si>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</si>
  <si>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</si>
  <si>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</si>
  <si>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</si>
  <si>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</si>
  <si>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</si>
  <si>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</si>
  <si>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</si>
  <si>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</si>
  <si>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</si>
  <si>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</si>
  <si>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</si>
  <si>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</si>
  <si>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</si>
  <si>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</si>
  <si>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</si>
  <si>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</si>
  <si>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</si>
  <si>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</si>
  <si>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</si>
  <si>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</si>
  <si>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</si>
  <si>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</si>
  <si>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</si>
  <si>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</si>
  <si>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</si>
  <si>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</si>
  <si>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</si>
  <si>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</si>
  <si>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</si>
  <si>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</si>
  <si>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</si>
  <si>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</si>
  <si>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</si>
  <si>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</si>
  <si>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</si>
  <si>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</si>
  <si>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</si>
  <si>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</si>
  <si>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</si>
  <si>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</si>
  <si>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</si>
  <si>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</si>
  <si>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</si>
  <si>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</si>
  <si>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</si>
  <si>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</si>
  <si>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</si>
  <si>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</si>
  <si>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</si>
  <si>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</si>
  <si>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</si>
  <si>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</si>
  <si>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</si>
  <si>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</si>
  <si>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</si>
  <si>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</si>
  <si>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</si>
  <si>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</si>
  <si>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</si>
  <si>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</si>
  <si>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</si>
  <si>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</si>
  <si>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</si>
  <si>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</si>
  <si>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</si>
  <si>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</si>
  <si>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</si>
  <si>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</si>
  <si>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</si>
  <si>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</si>
  <si>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</si>
  <si>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</si>
  <si>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</si>
  <si>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</si>
  <si>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</si>
  <si>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</si>
  <si>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</si>
  <si>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</si>
  <si>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</si>
  <si>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</si>
  <si>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</si>
  <si>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</si>
  <si>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</si>
  <si>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</si>
  <si>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</si>
  <si>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</si>
  <si>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</si>
  <si>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</si>
  <si>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</si>
  <si>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</si>
  <si>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</si>
  <si>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</si>
  <si>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</si>
  <si>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</si>
  <si>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</si>
  <si>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</si>
  <si>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</si>
  <si>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</si>
  <si>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</si>
  <si>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</si>
  <si>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</si>
  <si>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</si>
  <si>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</si>
  <si>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</si>
  <si>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</si>
  <si>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</si>
  <si>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</si>
  <si>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</si>
  <si>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</si>
  <si>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</si>
  <si>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</si>
  <si>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</si>
  <si>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</si>
  <si>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</si>
  <si>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</si>
  <si>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</si>
  <si>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</si>
  <si>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</si>
  <si>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</si>
  <si>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</si>
  <si>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</si>
  <si>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</si>
  <si>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</si>
  <si>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</si>
  <si>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</si>
  <si>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</si>
  <si>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</si>
  <si>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</si>
  <si>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</si>
  <si>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</si>
  <si>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</si>
  <si>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</si>
  <si>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</si>
  <si>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</si>
  <si>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</si>
  <si>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</si>
  <si>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</si>
  <si>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</si>
  <si>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</si>
  <si>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</si>
  <si>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</si>
  <si>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</si>
  <si>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</si>
  <si>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</si>
  <si>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</si>
  <si>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</si>
  <si>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</si>
  <si>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</si>
  <si>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</si>
  <si>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</si>
  <si>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</si>
  <si>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</si>
  <si>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</si>
  <si>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</si>
  <si>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</si>
  <si>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</si>
  <si>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</si>
  <si>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</si>
  <si>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</si>
  <si>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</si>
  <si>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</si>
  <si>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</si>
  <si>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</si>
  <si>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</si>
  <si>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</si>
  <si>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</si>
  <si>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</si>
  <si>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</si>
  <si>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</si>
  <si>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</si>
  <si>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</si>
  <si>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</si>
  <si>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</si>
  <si>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</si>
  <si>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</si>
  <si>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</si>
  <si>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</si>
  <si>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</si>
  <si>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</si>
  <si>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</si>
  <si>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</si>
  <si>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</si>
  <si>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</si>
  <si>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</si>
  <si>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</si>
  <si>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</si>
  <si>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</si>
  <si>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</si>
  <si>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</si>
  <si>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</si>
  <si>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</si>
  <si>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</si>
  <si>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</si>
  <si>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</si>
  <si>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</si>
  <si>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</si>
  <si>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</si>
  <si>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</si>
  <si>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</si>
  <si>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</si>
  <si>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</si>
  <si>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</si>
  <si>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</si>
  <si>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</si>
  <si>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</si>
  <si>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</si>
  <si>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</si>
  <si>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</si>
  <si>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</si>
  <si>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</si>
  <si>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</si>
  <si>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</si>
  <si>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</si>
  <si>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</si>
  <si>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</si>
  <si>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</si>
  <si>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</si>
  <si>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</si>
  <si>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</si>
  <si>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</si>
  <si>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</si>
  <si>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</si>
  <si>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</si>
  <si>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</si>
  <si>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</si>
  <si>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</si>
  <si>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</si>
  <si>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</si>
  <si>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</si>
  <si>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</si>
  <si>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</si>
  <si>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</si>
  <si>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</si>
  <si>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</si>
  <si>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</si>
  <si>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</si>
  <si>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</si>
  <si>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</si>
  <si>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</si>
  <si>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</si>
  <si>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</si>
  <si>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</si>
  <si>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</si>
  <si>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</si>
  <si>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</si>
  <si>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</si>
  <si>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</si>
  <si>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</si>
  <si>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</si>
  <si>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</si>
  <si>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</si>
  <si>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</si>
  <si>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</si>
  <si>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</si>
  <si>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</si>
  <si>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</si>
  <si>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</si>
  <si>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</si>
  <si>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</si>
  <si>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</si>
  <si>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</si>
  <si>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</si>
  <si>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</si>
  <si>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</si>
  <si>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</si>
  <si>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</si>
  <si>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</si>
  <si>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</si>
  <si>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</si>
  <si>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</si>
  <si>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</si>
  <si>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</si>
  <si>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</si>
  <si>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</si>
  <si>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</si>
  <si>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</si>
  <si>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</si>
  <si>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</si>
  <si>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</si>
  <si>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</si>
  <si>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</si>
  <si>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</si>
  <si>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</si>
  <si>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</si>
  <si>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</si>
  <si>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</si>
  <si>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</si>
  <si>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</si>
  <si>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</si>
  <si>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</si>
  <si>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</si>
  <si>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</si>
  <si>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</si>
  <si>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</si>
  <si>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</si>
  <si>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</si>
  <si>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</si>
  <si>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</si>
  <si>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</si>
  <si>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</si>
  <si>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</si>
  <si>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</si>
  <si>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</si>
  <si>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</si>
  <si>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</si>
  <si>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</si>
  <si>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</si>
  <si>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</si>
  <si>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</si>
  <si>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</si>
  <si>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</si>
  <si>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</si>
  <si>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</si>
  <si>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</si>
  <si>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</si>
  <si>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</si>
  <si>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</si>
  <si>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</si>
  <si>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</si>
  <si>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</si>
  <si>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</si>
  <si>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</si>
  <si>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</si>
  <si>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</si>
  <si>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</si>
  <si>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</si>
  <si>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</si>
  <si>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</si>
  <si>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</si>
  <si>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</si>
  <si>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</si>
  <si>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</si>
  <si>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</si>
  <si>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</si>
  <si>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</si>
  <si>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</si>
  <si>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</si>
  <si>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</si>
  <si>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</si>
  <si>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</si>
  <si>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</si>
  <si>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</si>
  <si>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</si>
  <si>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</si>
  <si>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</si>
  <si>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</si>
  <si>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</si>
  <si>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</si>
  <si>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</si>
  <si>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</si>
  <si>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</si>
  <si>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</si>
  <si>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</si>
  <si>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</si>
  <si>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</si>
  <si>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</si>
  <si>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</si>
  <si>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</si>
  <si>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</si>
  <si>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</si>
  <si>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</si>
  <si>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</si>
  <si>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</si>
  <si>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</si>
  <si>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</si>
  <si>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</si>
  <si>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</si>
  <si>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</si>
  <si>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</si>
  <si>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</si>
  <si>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</si>
  <si>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</si>
  <si>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</si>
  <si>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</si>
  <si>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</si>
  <si>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</si>
  <si>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</si>
  <si>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</si>
  <si>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</si>
  <si>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</si>
  <si>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</si>
  <si>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</si>
  <si>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</si>
  <si>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</si>
  <si>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</si>
  <si>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</si>
  <si>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</si>
  <si>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</si>
  <si>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</si>
  <si>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</si>
  <si>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</si>
  <si>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</si>
  <si>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</si>
  <si>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</si>
  <si>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</si>
  <si>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</si>
  <si>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</si>
  <si>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</si>
  <si>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</si>
  <si>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</si>
  <si>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</si>
  <si>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</si>
  <si>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</si>
  <si>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</si>
  <si>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</si>
  <si>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</si>
  <si>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</si>
  <si>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</si>
  <si>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</si>
  <si>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</si>
  <si>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</si>
  <si>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</si>
  <si>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</si>
  <si>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</si>
  <si>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</si>
  <si>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</si>
  <si>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</si>
  <si>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</si>
  <si>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</si>
  <si>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</si>
  <si>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</si>
  <si>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</si>
  <si>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</si>
  <si>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</si>
  <si>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</si>
  <si>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</si>
  <si>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</si>
  <si>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</si>
  <si>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</si>
  <si>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</si>
  <si>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</si>
  <si>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</si>
  <si>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</si>
  <si>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</si>
  <si>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</si>
  <si>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</si>
  <si>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</si>
  <si>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</si>
  <si>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</si>
  <si>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</si>
  <si>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</si>
  <si>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</si>
  <si>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</si>
  <si>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</si>
  <si>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</si>
  <si>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</si>
  <si>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</si>
  <si>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</si>
  <si>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</si>
  <si>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</si>
  <si>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</si>
  <si>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</si>
  <si>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</si>
  <si>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</si>
  <si>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</si>
  <si>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</si>
  <si>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</si>
  <si>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</si>
  <si>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</si>
  <si>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</si>
  <si>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</si>
  <si>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</si>
  <si>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</si>
  <si>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</si>
  <si>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</si>
  <si>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</si>
  <si>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</si>
  <si>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</si>
  <si>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</si>
  <si>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</si>
  <si>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</si>
  <si>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</si>
  <si>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</si>
  <si>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</si>
  <si>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</si>
  <si>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</si>
  <si>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</si>
  <si>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</si>
  <si>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</si>
  <si>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</si>
  <si>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</si>
  <si>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</si>
  <si>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</si>
  <si>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</si>
  <si>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</si>
  <si>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</si>
  <si>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</si>
  <si>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</si>
  <si>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</si>
  <si>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</si>
  <si>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</si>
  <si>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</si>
  <si>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</si>
  <si>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</si>
  <si>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</si>
  <si>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</si>
  <si>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</si>
  <si>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</si>
  <si>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</si>
  <si>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</si>
  <si>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</si>
  <si>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</si>
  <si>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</si>
  <si>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</si>
  <si>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</si>
  <si>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</si>
  <si>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</si>
  <si>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</si>
  <si>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</si>
  <si>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</si>
  <si>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</si>
  <si>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</si>
  <si>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</si>
  <si>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</si>
  <si>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</si>
  <si>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</si>
  <si>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</si>
  <si>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</si>
  <si>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</si>
  <si>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</si>
  <si>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</si>
  <si>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</si>
  <si>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</si>
  <si>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</si>
  <si>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</si>
  <si>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</si>
  <si>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</si>
  <si>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</si>
  <si>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</si>
  <si>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</si>
  <si>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</si>
  <si>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</si>
  <si>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</si>
  <si>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</si>
  <si>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</si>
  <si>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</si>
  <si>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</si>
  <si>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</si>
  <si>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</si>
  <si>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</si>
  <si>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</si>
  <si>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</si>
  <si>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</si>
  <si>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</si>
  <si>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</si>
  <si>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</si>
  <si>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</si>
  <si>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</si>
  <si>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</si>
  <si>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</si>
  <si>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</si>
  <si>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</si>
  <si>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</si>
  <si>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</si>
  <si>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</si>
  <si>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</si>
  <si>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</si>
  <si>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</si>
  <si>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</si>
  <si>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</si>
  <si>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</si>
  <si>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</si>
  <si>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</si>
  <si>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</si>
  <si>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</si>
  <si>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</si>
  <si>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</si>
  <si>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</si>
  <si>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</si>
  <si>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</si>
  <si>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</si>
  <si>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</si>
  <si>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</si>
  <si>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</si>
  <si>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</si>
  <si>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</si>
  <si>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</si>
  <si>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</si>
  <si>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</si>
  <si>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</si>
  <si>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</si>
  <si>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</si>
  <si>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</si>
  <si>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</si>
  <si>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</si>
  <si>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</si>
  <si>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</si>
  <si>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</si>
  <si>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</si>
  <si>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</si>
  <si>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</si>
  <si>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</si>
  <si>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</si>
  <si>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</si>
  <si>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</si>
  <si>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</si>
  <si>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</si>
  <si>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</si>
  <si>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</si>
  <si>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</si>
  <si>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</si>
  <si>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</si>
  <si>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</si>
  <si>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</si>
  <si>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</si>
  <si>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</si>
  <si>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</si>
  <si>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</si>
  <si>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</si>
  <si>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</si>
  <si>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</si>
  <si>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</si>
  <si>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</si>
  <si>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</si>
  <si>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</si>
  <si>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</si>
  <si>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</si>
  <si>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</si>
  <si>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</si>
  <si>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</si>
  <si>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</si>
  <si>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</si>
  <si>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</si>
  <si>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</si>
  <si>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</si>
  <si>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</si>
  <si>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</si>
  <si>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</si>
  <si>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</si>
  <si>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</si>
  <si>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</si>
  <si>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</si>
  <si>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</si>
  <si>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</si>
  <si>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</si>
  <si>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</si>
  <si>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</si>
  <si>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</si>
  <si>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</si>
  <si>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</si>
  <si>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</si>
  <si>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</si>
  <si>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</si>
  <si>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</si>
  <si>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</si>
  <si>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</si>
  <si>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</si>
  <si>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</si>
  <si>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</si>
  <si>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</si>
  <si>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</si>
  <si>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</si>
  <si>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</si>
  <si>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</si>
  <si>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</si>
  <si>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</si>
  <si>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</si>
  <si>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</si>
  <si>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</si>
  <si>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</si>
  <si>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</si>
  <si>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</si>
  <si>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</si>
  <si>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</si>
  <si>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</si>
  <si>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</si>
  <si>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</si>
  <si>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</si>
  <si>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</si>
  <si>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</si>
  <si>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</si>
  <si>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</si>
  <si>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</si>
  <si>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</si>
  <si>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</si>
  <si>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</si>
  <si>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</si>
  <si>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</si>
  <si>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</si>
  <si>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</si>
  <si>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</si>
  <si>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</si>
  <si>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</si>
  <si>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</si>
  <si>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</si>
  <si>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</si>
  <si>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</si>
  <si>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</si>
  <si>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</si>
  <si>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</si>
  <si>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</si>
  <si>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</si>
  <si>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</si>
  <si>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</si>
  <si>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</si>
  <si>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</si>
  <si>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</si>
  <si>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</si>
  <si>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</si>
  <si>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</si>
  <si>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</si>
  <si>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</si>
  <si>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</si>
  <si>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</si>
  <si>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</si>
  <si>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</si>
  <si>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</si>
  <si>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</si>
  <si>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</si>
  <si>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</si>
  <si>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</si>
  <si>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</si>
  <si>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</si>
  <si>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</si>
  <si>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</si>
  <si>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</si>
  <si>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</si>
  <si>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</si>
  <si>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</si>
  <si>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</si>
  <si>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</si>
  <si>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</si>
  <si>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</si>
  <si>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</si>
  <si>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</si>
  <si>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</si>
  <si>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</si>
  <si>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</si>
  <si>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</si>
  <si>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</si>
  <si>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</si>
  <si>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</si>
  <si>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</si>
  <si>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</si>
  <si>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</si>
  <si>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</si>
  <si>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</si>
  <si>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</si>
  <si>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</si>
  <si>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</si>
  <si>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</si>
  <si>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</si>
  <si>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</si>
  <si>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</si>
  <si>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</si>
  <si>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</si>
  <si>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</si>
  <si>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</si>
  <si>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</si>
  <si>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</si>
  <si>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</si>
  <si>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</si>
  <si>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</si>
  <si>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</si>
  <si>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</si>
  <si>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</si>
  <si>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</si>
  <si>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</si>
  <si>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</si>
  <si>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</si>
  <si>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</si>
  <si>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</si>
  <si>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</si>
  <si>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</si>
  <si>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</si>
  <si>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</si>
  <si>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</si>
  <si>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</si>
  <si>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</si>
  <si>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</si>
  <si>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</si>
  <si>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</si>
  <si>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</si>
  <si>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</si>
  <si>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</si>
  <si>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</si>
  <si>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</si>
  <si>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</si>
  <si>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</si>
  <si>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</si>
  <si>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</si>
  <si>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</si>
  <si>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</si>
  <si>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</si>
  <si>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</si>
  <si>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</si>
  <si>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</si>
  <si>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</si>
  <si>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</si>
  <si>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</si>
  <si>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</si>
  <si>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</si>
  <si>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</si>
  <si>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</si>
  <si>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</si>
  <si>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</si>
  <si>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</si>
  <si>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</si>
  <si>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</si>
  <si>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</si>
  <si>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</si>
  <si>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</si>
  <si>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</si>
  <si>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</si>
  <si>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</si>
  <si>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</si>
  <si>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</si>
  <si>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</si>
  <si>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</si>
  <si>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</si>
  <si>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</si>
  <si>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</si>
  <si>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</si>
  <si>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</si>
  <si>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</si>
  <si>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</si>
  <si>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</si>
  <si>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</si>
  <si>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</si>
  <si>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</si>
  <si>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</si>
  <si>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</si>
  <si>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</si>
  <si>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</si>
  <si>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</si>
  <si>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</si>
  <si>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</si>
  <si>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</si>
  <si>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</si>
  <si>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</si>
  <si>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</si>
  <si>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</si>
  <si>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</si>
  <si>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</si>
  <si>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</si>
  <si>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</si>
  <si>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</si>
  <si>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</si>
  <si>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</si>
  <si>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</si>
  <si>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</si>
  <si>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</si>
  <si>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</si>
  <si>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</si>
  <si>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</si>
  <si>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</si>
  <si>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</si>
  <si>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</si>
  <si>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</si>
  <si>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</si>
  <si>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</si>
  <si>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</si>
  <si>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</si>
  <si>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</si>
  <si>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</si>
  <si>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</si>
  <si>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</si>
  <si>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</si>
  <si>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</si>
  <si>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</si>
  <si>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</si>
  <si>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</si>
  <si>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</si>
  <si>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</si>
  <si>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</si>
  <si>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</si>
  <si>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</si>
  <si>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</si>
  <si>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</si>
  <si>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</si>
  <si>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</si>
  <si>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</si>
  <si>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</si>
  <si>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</si>
  <si>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</si>
  <si>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</si>
  <si>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</si>
  <si>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</si>
  <si>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</si>
  <si>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</si>
  <si>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</si>
  <si>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</si>
  <si>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</si>
  <si>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</si>
  <si>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</si>
  <si>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</si>
  <si>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</si>
  <si>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</si>
  <si>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</si>
  <si>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</si>
  <si>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</si>
  <si>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</si>
  <si>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</si>
  <si>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</si>
  <si>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</si>
  <si>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</si>
  <si>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</si>
  <si>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</si>
  <si>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</si>
  <si>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</si>
  <si>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</si>
  <si>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</si>
  <si>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</si>
  <si>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</si>
  <si>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</si>
  <si>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</si>
  <si>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</si>
  <si>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</si>
  <si>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</si>
  <si>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</si>
  <si>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</si>
  <si>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</si>
  <si>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</si>
  <si>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</si>
  <si>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</si>
  <si>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</si>
  <si>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</si>
  <si>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</si>
  <si>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</si>
  <si>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</si>
  <si>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</si>
  <si>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</si>
  <si>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</si>
  <si>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</si>
  <si>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</si>
  <si>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</si>
  <si>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</si>
  <si>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</si>
  <si>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</si>
  <si>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</si>
  <si>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</si>
  <si>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</si>
  <si>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</si>
  <si>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</si>
  <si>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</si>
  <si>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</si>
  <si>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</si>
  <si>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</si>
  <si>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</si>
  <si>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</si>
  <si>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</si>
  <si>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</si>
  <si>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</si>
  <si>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</si>
  <si>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</si>
  <si>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</si>
  <si>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</si>
  <si>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</si>
  <si>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</si>
  <si>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</si>
  <si>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</si>
  <si>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</si>
  <si>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</si>
  <si>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</si>
  <si>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</si>
  <si>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</si>
  <si>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</si>
  <si>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</si>
  <si>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</si>
  <si>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</si>
  <si>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</si>
  <si>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</si>
  <si>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</si>
  <si>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</si>
  <si>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</si>
  <si>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</si>
  <si>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</si>
  <si>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</si>
  <si>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</si>
  <si>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</si>
  <si>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</si>
  <si>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</si>
  <si>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</si>
  <si>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</si>
  <si>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</si>
  <si>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</si>
  <si>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</si>
  <si>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</si>
  <si>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</si>
  <si>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</si>
  <si>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</si>
  <si>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</si>
  <si>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</si>
  <si>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</si>
  <si>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</si>
  <si>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</si>
  <si>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</si>
  <si>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</si>
  <si>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</si>
  <si>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</si>
  <si>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</si>
  <si>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</si>
  <si>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</si>
  <si>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</si>
  <si>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</si>
  <si>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</si>
  <si>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</si>
  <si>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</si>
  <si>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</si>
  <si>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</si>
  <si>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</si>
  <si>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</si>
  <si>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</si>
  <si>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</si>
  <si>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</si>
  <si>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</si>
  <si>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</si>
  <si>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</si>
  <si>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</si>
  <si>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</si>
  <si>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</si>
  <si>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</si>
  <si>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</si>
  <si>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</si>
  <si>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</si>
  <si>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</si>
  <si>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</si>
  <si>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</si>
  <si>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</si>
  <si>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</si>
  <si>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</si>
  <si>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</si>
  <si>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</si>
  <si>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</si>
  <si>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</si>
  <si>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</si>
  <si>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</si>
  <si>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</si>
  <si>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</si>
  <si>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</si>
  <si>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</si>
  <si>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</si>
  <si>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</si>
  <si>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</si>
  <si>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</si>
  <si>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</si>
  <si>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</si>
  <si>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</si>
  <si>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</si>
  <si>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</si>
  <si>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</si>
  <si>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</si>
  <si>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</si>
  <si>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</si>
  <si>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</si>
  <si>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</si>
  <si>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</si>
  <si>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</si>
  <si>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</si>
  <si>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</si>
  <si>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</si>
  <si>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</si>
  <si>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</si>
  <si>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</si>
  <si>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</si>
  <si>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</si>
  <si>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</si>
  <si>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</si>
  <si>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</si>
  <si>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</si>
  <si>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</si>
  <si>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</si>
  <si>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</si>
  <si>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</si>
  <si>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</si>
  <si>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</si>
  <si>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</si>
  <si>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</si>
  <si>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</si>
  <si>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</si>
  <si>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</si>
  <si>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</si>
  <si>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</si>
  <si>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</si>
  <si>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</si>
  <si>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</si>
  <si>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</si>
  <si>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</si>
  <si>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</si>
  <si>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</si>
  <si>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</si>
  <si>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</si>
  <si>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</si>
  <si>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</si>
  <si>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</si>
  <si>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</si>
  <si>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</si>
  <si>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</si>
  <si>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</si>
  <si>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</si>
  <si>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</si>
  <si>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</si>
  <si>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</si>
  <si>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</si>
  <si>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</si>
  <si>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</si>
  <si>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</si>
  <si>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</si>
  <si>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</si>
  <si>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</si>
  <si>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</si>
  <si>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</si>
  <si>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</si>
  <si>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</si>
  <si>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</si>
  <si>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</si>
  <si>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</si>
  <si>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</si>
  <si>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</si>
  <si>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</si>
  <si>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</si>
  <si>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</si>
  <si>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</si>
  <si>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</si>
  <si>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</si>
  <si>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</si>
  <si>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</si>
  <si>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</si>
  <si>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</si>
  <si>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</si>
  <si>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</si>
  <si>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</si>
  <si>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</si>
  <si>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</si>
  <si>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</si>
  <si>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</si>
  <si>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</si>
  <si>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</si>
  <si>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</si>
  <si>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</si>
  <si>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</si>
  <si>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</si>
  <si>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</si>
  <si>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</si>
  <si>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</si>
  <si>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</si>
  <si>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</si>
  <si>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</si>
  <si>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</si>
  <si>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</si>
  <si>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</si>
  <si>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</si>
  <si>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</si>
  <si>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</si>
  <si>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</si>
  <si>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</si>
  <si>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</si>
  <si>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</si>
  <si>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</si>
  <si>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</si>
  <si>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</si>
  <si>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</si>
  <si>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</si>
  <si>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</si>
  <si>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</si>
  <si>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</si>
  <si>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</si>
  <si>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</si>
  <si>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</si>
  <si>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</si>
  <si>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</si>
  <si>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</si>
  <si>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</si>
  <si>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</si>
  <si>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</si>
  <si>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</si>
  <si>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</si>
  <si>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</si>
  <si>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</si>
  <si>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</si>
  <si>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</si>
  <si>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</si>
  <si>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</si>
  <si>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</si>
  <si>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</si>
  <si>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</si>
  <si>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</si>
  <si>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</si>
  <si>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</si>
  <si>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</si>
  <si>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</si>
  <si>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</si>
  <si>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</si>
  <si>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</si>
  <si>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</si>
  <si>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</si>
  <si>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</si>
  <si>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</si>
  <si>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</si>
  <si>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</si>
  <si>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</si>
  <si>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</si>
  <si>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</si>
  <si>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</si>
  <si>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</si>
  <si>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</si>
  <si>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</si>
  <si>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</si>
  <si>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</si>
  <si>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</si>
  <si>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</si>
  <si>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</si>
  <si>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</si>
  <si>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</si>
  <si>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</si>
  <si>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</si>
  <si>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</si>
  <si>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</si>
  <si>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</si>
  <si>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</si>
  <si>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</si>
  <si>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</si>
  <si>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</si>
  <si>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</si>
  <si>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</si>
  <si>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</si>
  <si>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</si>
  <si>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</si>
  <si>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</si>
  <si>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</si>
  <si>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</si>
  <si>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</si>
  <si>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</si>
  <si>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</si>
  <si>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</si>
  <si>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</si>
  <si>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</si>
  <si>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</si>
  <si>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</si>
  <si>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</si>
  <si>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</si>
  <si>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</si>
  <si>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</si>
  <si>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</si>
  <si>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</si>
  <si>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</si>
  <si>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</si>
  <si>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</si>
  <si>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</si>
  <si>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</si>
  <si>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</si>
  <si>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</si>
  <si>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</si>
  <si>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</si>
  <si>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</si>
  <si>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</si>
  <si>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</si>
  <si>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</si>
  <si>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</si>
  <si>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</si>
  <si>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</si>
  <si>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</si>
  <si>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</si>
  <si>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</si>
  <si>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</si>
  <si>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</si>
  <si>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</si>
  <si>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</si>
  <si>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</si>
  <si>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</si>
  <si>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</si>
  <si>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</si>
  <si>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</si>
  <si>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</si>
  <si>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</si>
  <si>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</si>
  <si>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</si>
  <si>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</si>
  <si>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</si>
  <si>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</si>
  <si>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</si>
  <si>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</si>
  <si>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</si>
  <si>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</si>
  <si>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</si>
  <si>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</si>
  <si>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</si>
  <si>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</si>
  <si>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</si>
  <si>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</si>
  <si>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</si>
  <si>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</si>
  <si>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</si>
  <si>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</si>
  <si>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</si>
  <si>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</si>
  <si>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</si>
  <si>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</si>
  <si>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</si>
  <si>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</si>
  <si>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</si>
  <si>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</si>
  <si>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</si>
  <si>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</si>
  <si>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</si>
  <si>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</si>
  <si>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</si>
  <si>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</si>
  <si>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</si>
  <si>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</si>
  <si>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</si>
  <si>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</si>
  <si>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</si>
  <si>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</si>
  <si>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</si>
  <si>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</si>
  <si>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</si>
  <si>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</si>
  <si>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</si>
  <si>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</si>
  <si>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</si>
  <si>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</si>
  <si>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</si>
  <si>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</si>
  <si>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</si>
  <si>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</si>
  <si>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</si>
  <si>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</si>
  <si>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</si>
  <si>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</si>
  <si>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</si>
  <si>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</si>
  <si>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</si>
  <si>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</si>
  <si>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</si>
  <si>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</si>
  <si>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</si>
  <si>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</si>
  <si>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</si>
  <si>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</si>
  <si>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</si>
  <si>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</si>
  <si>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</si>
  <si>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</si>
  <si>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</si>
  <si>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</si>
  <si>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</si>
  <si>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</si>
  <si>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</si>
  <si>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</si>
  <si>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</si>
  <si>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</si>
  <si>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</si>
  <si>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</si>
  <si>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</si>
  <si>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</si>
  <si>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</si>
  <si>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</si>
  <si>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</si>
  <si>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</si>
  <si>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</si>
  <si>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</si>
  <si>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</si>
  <si>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</si>
  <si>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</si>
  <si>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</si>
  <si>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</si>
  <si>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</si>
  <si>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</si>
  <si>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</si>
  <si>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</si>
  <si>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</si>
  <si>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</si>
  <si>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</si>
  <si>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</si>
  <si>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</si>
  <si>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</si>
  <si>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</si>
  <si>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</si>
  <si>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</si>
  <si>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</si>
  <si>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</si>
  <si>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</si>
  <si>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</si>
  <si>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</si>
  <si>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</si>
  <si>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</si>
  <si>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</si>
  <si>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</si>
  <si>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</si>
  <si>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</si>
  <si>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</si>
  <si>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</si>
  <si>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</si>
  <si>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</si>
  <si>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</si>
  <si>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</si>
  <si>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</si>
  <si>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</si>
  <si>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</si>
  <si>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</si>
  <si>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</si>
  <si>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</si>
  <si>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</si>
  <si>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</si>
  <si>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</si>
  <si>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</si>
  <si>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</si>
  <si>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</si>
  <si>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</si>
  <si>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</si>
  <si>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</si>
  <si>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</si>
  <si>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</si>
  <si>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</si>
  <si>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</si>
  <si>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</si>
  <si>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</si>
  <si>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</si>
  <si>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</si>
  <si>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</si>
  <si>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</si>
  <si>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</si>
  <si>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</si>
  <si>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</si>
  <si>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</si>
  <si>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</si>
  <si>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</si>
  <si>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</si>
  <si>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</si>
  <si>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</si>
  <si>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</si>
  <si>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</si>
  <si>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</si>
  <si>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</si>
  <si>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</si>
  <si>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</si>
  <si>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</si>
  <si>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</si>
  <si>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</si>
  <si>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</si>
  <si>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</si>
  <si>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</si>
  <si>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</si>
  <si>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</si>
  <si>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</si>
  <si>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</si>
  <si>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</si>
  <si>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</si>
  <si>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</si>
  <si>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</si>
  <si>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</si>
  <si>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</si>
  <si>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</si>
  <si>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</si>
  <si>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</si>
  <si>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</si>
  <si>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</si>
  <si>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</si>
  <si>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</si>
  <si>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</si>
  <si>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</si>
  <si>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</si>
  <si>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</si>
  <si>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</si>
  <si>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</si>
  <si>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</si>
  <si>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</si>
  <si>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</si>
  <si>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</si>
  <si>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</si>
  <si>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</si>
  <si>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</si>
  <si>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</si>
  <si>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</si>
  <si>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</si>
  <si>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</si>
  <si>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</si>
  <si>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</si>
  <si>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</si>
  <si>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</si>
  <si>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</si>
  <si>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</si>
  <si>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</si>
  <si>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</si>
  <si>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</si>
  <si>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</si>
  <si>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</si>
  <si>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</si>
  <si>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</si>
  <si>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</si>
  <si>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</si>
  <si>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</si>
  <si>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</si>
  <si>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</si>
  <si>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</si>
  <si>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</si>
  <si>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</si>
  <si>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</si>
  <si>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</si>
  <si>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</si>
  <si>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</si>
  <si>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</si>
  <si>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</si>
  <si>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</si>
  <si>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</si>
  <si>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</si>
  <si>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</si>
  <si>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</si>
  <si>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</si>
  <si>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</si>
  <si>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</si>
  <si>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</si>
  <si>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</si>
  <si>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</si>
  <si>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</si>
  <si>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</si>
  <si>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</si>
  <si>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</si>
  <si>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</si>
  <si>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</si>
  <si>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</si>
  <si>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</si>
  <si>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</si>
  <si>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</si>
  <si>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</si>
  <si>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</si>
  <si>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</si>
  <si>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</si>
  <si>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</si>
  <si>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</si>
  <si>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</si>
  <si>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</si>
  <si>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</si>
  <si>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</si>
  <si>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</si>
  <si>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</si>
  <si>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</si>
  <si>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</si>
  <si>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</si>
  <si>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</si>
  <si>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</si>
  <si>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</si>
  <si>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</si>
  <si>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</si>
  <si>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</si>
  <si>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</si>
  <si>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</si>
  <si>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</si>
  <si>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</si>
  <si>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</si>
  <si>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</si>
  <si>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</si>
  <si>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</si>
  <si>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</si>
  <si>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</si>
  <si>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</si>
  <si>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</si>
  <si>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</si>
  <si>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</si>
  <si>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</si>
  <si>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</si>
  <si>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</si>
  <si>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</si>
  <si>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</si>
  <si>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</si>
  <si>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</si>
  <si>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</si>
  <si>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</si>
  <si>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</si>
  <si>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</si>
  <si>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</si>
  <si>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</si>
  <si>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</si>
  <si>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</si>
  <si>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</si>
  <si>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</si>
  <si>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</si>
  <si>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</si>
  <si>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</si>
  <si>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</si>
  <si>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</si>
  <si>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</si>
  <si>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</si>
  <si>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</si>
  <si>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</si>
  <si>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</si>
  <si>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</si>
  <si>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</si>
  <si>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</si>
  <si>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</si>
  <si>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</si>
  <si>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</si>
  <si>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</si>
  <si>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</si>
  <si>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</si>
  <si>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</si>
  <si>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</si>
  <si>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</si>
  <si>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</si>
  <si>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</si>
  <si>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</si>
  <si>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</si>
  <si>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</si>
  <si>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</si>
  <si>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</si>
  <si>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</si>
  <si>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</si>
  <si>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</si>
  <si>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</si>
  <si>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</si>
  <si>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</si>
  <si>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</si>
  <si>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</si>
  <si>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</si>
  <si>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</si>
  <si>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</si>
  <si>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</si>
  <si>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</si>
  <si>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</si>
  <si>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</si>
  <si>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</si>
  <si>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</si>
  <si>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</si>
  <si>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</si>
  <si>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</si>
  <si>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</si>
  <si>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</si>
  <si>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</si>
  <si>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</si>
  <si>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</si>
  <si>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</si>
  <si>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</si>
  <si>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</si>
  <si>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</si>
  <si>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</si>
  <si>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</si>
  <si>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</si>
  <si>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</si>
  <si>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</si>
  <si>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</si>
  <si>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</si>
  <si>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</si>
  <si>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</si>
  <si>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</si>
  <si>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</si>
  <si>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</si>
  <si>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</si>
  <si>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</si>
  <si>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</si>
  <si>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</si>
  <si>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</si>
  <si>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</si>
  <si>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</si>
  <si>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</si>
  <si>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</si>
  <si>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</si>
  <si>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</si>
  <si>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</si>
  <si>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</si>
  <si>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</si>
  <si>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</si>
  <si>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</si>
  <si>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</si>
  <si>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</si>
  <si>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</si>
  <si>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</si>
  <si>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</si>
  <si>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</si>
  <si>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</si>
  <si>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</si>
  <si>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</si>
  <si>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</si>
  <si>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</si>
  <si>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</si>
  <si>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</si>
  <si>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</si>
  <si>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</si>
  <si>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</si>
  <si>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</si>
  <si>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</si>
  <si>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</si>
  <si>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</si>
  <si>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</si>
  <si>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</si>
  <si>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</si>
  <si>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</si>
  <si>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</si>
  <si>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</si>
  <si>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</si>
  <si>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</si>
  <si>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</si>
  <si>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</si>
  <si>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</si>
  <si>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</si>
  <si>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</si>
  <si>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</si>
  <si>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</si>
  <si>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</si>
  <si>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</si>
  <si>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</si>
  <si>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</si>
  <si>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</si>
  <si>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</si>
  <si>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</si>
  <si>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</si>
  <si>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</si>
  <si>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</si>
  <si>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</si>
  <si>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</si>
  <si>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</si>
  <si>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</si>
  <si>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</si>
  <si>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</si>
  <si>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</si>
  <si>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</si>
  <si>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</si>
  <si>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</si>
  <si>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</si>
  <si>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</si>
  <si>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</si>
  <si>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</si>
  <si>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</si>
  <si>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</si>
  <si>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</si>
  <si>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</si>
  <si>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</si>
  <si>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</si>
  <si>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</si>
  <si>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</si>
  <si>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</si>
  <si>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</si>
  <si>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</si>
  <si>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</si>
  <si>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</si>
  <si>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</si>
  <si>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</si>
  <si>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</si>
  <si>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</si>
  <si>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</si>
  <si>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</si>
  <si>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</si>
  <si>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</si>
  <si>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</si>
  <si>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</si>
  <si>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</si>
  <si>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</si>
  <si>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</si>
  <si>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</si>
  <si>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</si>
  <si>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</si>
  <si>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</si>
  <si>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</si>
  <si>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</si>
  <si>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</si>
  <si>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</si>
  <si>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</si>
  <si>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</si>
  <si>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</si>
  <si>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</si>
  <si>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</si>
  <si>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</si>
  <si>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</si>
  <si>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</si>
  <si>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</si>
  <si>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</si>
  <si>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</si>
  <si>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</si>
  <si>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</si>
  <si>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</si>
  <si>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</si>
  <si>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</si>
  <si>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</si>
  <si>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</si>
  <si>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</si>
  <si>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</si>
  <si>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</si>
  <si>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</si>
  <si>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</si>
  <si>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</si>
  <si>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</si>
  <si>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</si>
  <si>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</si>
  <si>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</si>
  <si>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</si>
  <si>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</si>
  <si>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</si>
  <si>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</si>
  <si>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</si>
  <si>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</si>
  <si>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</si>
  <si>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</si>
  <si>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</si>
  <si>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</si>
  <si>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</si>
  <si>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</si>
  <si>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</si>
  <si>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</si>
  <si>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</si>
  <si>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</si>
  <si>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</si>
  <si>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</si>
  <si>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</si>
  <si>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</si>
  <si>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</si>
  <si>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</si>
  <si>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</si>
  <si>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</si>
  <si>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</si>
  <si>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</si>
  <si>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</si>
  <si>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</si>
  <si>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</si>
  <si>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</si>
  <si>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</si>
  <si>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</si>
  <si>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</si>
  <si>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</si>
  <si>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</si>
  <si>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</si>
  <si>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</si>
  <si>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</si>
  <si>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</si>
  <si>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</si>
  <si>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</si>
  <si>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</si>
  <si>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</si>
  <si>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</si>
  <si>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</si>
  <si>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</si>
  <si>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</si>
  <si>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</si>
  <si>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</si>
  <si>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</si>
  <si>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</si>
  <si>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</si>
  <si>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</si>
  <si>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</si>
  <si>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</si>
  <si>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</si>
  <si>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</si>
  <si>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</si>
  <si>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</si>
  <si>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</si>
  <si>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</si>
  <si>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</si>
  <si>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</si>
  <si>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</si>
  <si>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</si>
  <si>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</si>
  <si>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</si>
  <si>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</si>
  <si>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</si>
  <si>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</si>
  <si>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</si>
  <si>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</si>
  <si>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</si>
  <si>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</si>
  <si>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</si>
  <si>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</si>
  <si>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</si>
  <si>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</si>
  <si>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</si>
  <si>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</si>
  <si>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</si>
  <si>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</si>
  <si>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</si>
  <si>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</si>
  <si>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</si>
  <si>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</si>
  <si>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</si>
  <si>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</si>
  <si>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</si>
  <si>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</si>
  <si>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</si>
  <si>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</si>
  <si>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</si>
  <si>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</si>
  <si>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</si>
  <si>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</si>
  <si>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</si>
  <si>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</si>
  <si>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</si>
  <si>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</si>
  <si>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</si>
  <si>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</si>
  <si>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</si>
  <si>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</si>
  <si>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</si>
  <si>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</si>
  <si>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</si>
  <si>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</si>
  <si>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</si>
  <si>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</si>
  <si>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</si>
  <si>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</si>
  <si>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</si>
  <si>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</si>
  <si>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</si>
  <si>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</si>
  <si>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</si>
  <si>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</si>
  <si>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</si>
  <si>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</si>
  <si>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</si>
  <si>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</si>
  <si>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</si>
  <si>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</si>
  <si>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</si>
  <si>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</si>
  <si>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</si>
  <si>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</si>
  <si>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</si>
  <si>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</si>
  <si>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</si>
  <si>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</si>
  <si>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</si>
  <si>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</si>
  <si>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</si>
  <si>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</si>
  <si>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</si>
  <si>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</si>
  <si>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</si>
  <si>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</si>
  <si>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</si>
  <si>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</si>
  <si>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</si>
  <si>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</si>
  <si>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</si>
  <si>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</si>
  <si>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</si>
  <si>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</si>
  <si>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</si>
  <si>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</si>
  <si>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</si>
  <si>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</si>
  <si>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</si>
  <si>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</si>
  <si>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</si>
  <si>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</si>
  <si>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</si>
  <si>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</si>
  <si>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</si>
  <si>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</si>
  <si>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</si>
  <si>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</si>
  <si>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</si>
  <si>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</si>
  <si>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</si>
  <si>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</si>
  <si>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</si>
  <si>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</si>
  <si>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</si>
  <si>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</si>
  <si>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</si>
  <si>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</si>
  <si>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</si>
  <si>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</si>
  <si>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</si>
  <si>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</si>
  <si>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</si>
  <si>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</si>
  <si>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</si>
  <si>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</si>
  <si>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</si>
  <si>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</si>
  <si>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</si>
  <si>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</si>
  <si>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</si>
  <si>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</si>
  <si>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</si>
  <si>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</si>
  <si>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</si>
  <si>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</si>
  <si>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</si>
  <si>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</si>
  <si>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</si>
  <si>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</si>
  <si>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</si>
  <si>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</si>
  <si>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</si>
  <si>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</si>
  <si>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</si>
  <si>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</si>
  <si>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</si>
  <si>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</si>
  <si>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</si>
  <si>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</si>
  <si>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</si>
  <si>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</si>
  <si>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</si>
  <si>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</si>
  <si>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</si>
  <si>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</si>
  <si>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</si>
  <si>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</si>
  <si>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</si>
  <si>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</si>
  <si>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</si>
  <si>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</si>
  <si>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</si>
  <si>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</si>
  <si>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</si>
  <si>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</si>
  <si>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</si>
  <si>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</si>
  <si>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</si>
  <si>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</si>
  <si>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</si>
  <si>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</si>
  <si>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</si>
  <si>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</si>
  <si>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</si>
  <si>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</si>
  <si>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</si>
  <si>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</si>
  <si>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</si>
  <si>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</si>
  <si>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</si>
  <si>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</si>
  <si>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</si>
  <si>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</si>
  <si>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</si>
  <si>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</si>
  <si>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</si>
  <si>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</si>
  <si>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</si>
  <si>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</si>
  <si>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</si>
  <si>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</si>
  <si>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</si>
  <si>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</si>
  <si>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</si>
  <si>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</si>
  <si>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</si>
  <si>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</si>
  <si>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</si>
  <si>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</si>
  <si>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</si>
  <si>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</si>
  <si>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</si>
  <si>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</si>
  <si>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</si>
  <si>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</si>
  <si>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</si>
  <si>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</si>
  <si>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</si>
  <si>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</si>
  <si>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</si>
  <si>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</si>
  <si>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</si>
  <si>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</si>
  <si>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</si>
  <si>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</si>
  <si>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</si>
  <si>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</si>
  <si>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</si>
  <si>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</si>
  <si>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</si>
  <si>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</si>
  <si>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</si>
  <si>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</si>
  <si>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</si>
  <si>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</si>
  <si>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</si>
  <si>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</si>
  <si>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</si>
  <si>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</si>
  <si>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</si>
  <si>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</si>
  <si>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</si>
  <si>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</si>
  <si>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</si>
  <si>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</si>
  <si>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</si>
  <si>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</si>
  <si>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</si>
  <si>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</si>
  <si>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</si>
  <si>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</si>
  <si>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</si>
  <si>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</si>
  <si>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</si>
  <si>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</si>
  <si>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</si>
  <si>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</si>
  <si>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</si>
  <si>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</si>
  <si>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</si>
  <si>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</si>
  <si>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</si>
  <si>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</si>
  <si>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</si>
  <si>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</si>
  <si>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</si>
  <si>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</si>
  <si>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</si>
  <si>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</si>
  <si>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</si>
  <si>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</si>
  <si>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</si>
  <si>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</si>
  <si>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</si>
  <si>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</si>
  <si>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</si>
  <si>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</si>
  <si>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</si>
  <si>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</si>
  <si>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</si>
  <si>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</si>
  <si>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</si>
  <si>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</si>
  <si>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</si>
  <si>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</si>
  <si>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</si>
  <si>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</si>
  <si>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</si>
  <si>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</si>
  <si>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</si>
  <si>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</si>
  <si>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</si>
  <si>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</si>
  <si>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</si>
  <si>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</si>
  <si>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</si>
  <si>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</si>
  <si>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</si>
  <si>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</si>
  <si>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</si>
  <si>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</si>
  <si>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</si>
  <si>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</si>
  <si>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</si>
  <si>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</si>
  <si>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</si>
  <si>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</si>
  <si>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</si>
  <si>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</si>
  <si>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</si>
  <si>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</si>
  <si>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</si>
  <si>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</si>
  <si>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</si>
  <si>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</si>
  <si>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</si>
  <si>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</si>
  <si>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</si>
  <si>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</si>
  <si>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</si>
  <si>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</si>
  <si>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</si>
  <si>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</si>
  <si>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</si>
  <si>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</si>
  <si>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</si>
  <si>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</si>
  <si>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</si>
  <si>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</si>
  <si>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</si>
  <si>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</si>
  <si>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</si>
  <si>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</si>
  <si>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</si>
  <si>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</si>
  <si>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</si>
  <si>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</si>
  <si>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</si>
  <si>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</si>
  <si>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</si>
  <si>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</si>
  <si>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</si>
  <si>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</si>
  <si>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</si>
  <si>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</si>
  <si>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</si>
  <si>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</si>
  <si>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</si>
  <si>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</si>
  <si>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</si>
  <si>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</si>
  <si>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</si>
  <si>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</si>
  <si>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</si>
  <si>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</si>
  <si>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</si>
  <si>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</si>
  <si>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</si>
  <si>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</si>
  <si>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</si>
  <si>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</si>
  <si>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</si>
  <si>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</si>
  <si>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</si>
  <si>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</si>
  <si>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</si>
  <si>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</si>
  <si>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</si>
  <si>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</si>
  <si>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</si>
  <si>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</si>
  <si>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</si>
  <si>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</si>
  <si>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</si>
  <si>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</si>
  <si>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</si>
  <si>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</si>
  <si>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</si>
  <si>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</si>
  <si>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</si>
  <si>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</si>
  <si>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</si>
  <si>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</si>
  <si>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</si>
  <si>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</si>
  <si>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</si>
  <si>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</si>
  <si>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</si>
  <si>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</si>
  <si>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</si>
  <si>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</si>
  <si>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</si>
  <si>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</si>
  <si>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</si>
  <si>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</si>
  <si>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</si>
  <si>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</si>
  <si>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</si>
  <si>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</si>
  <si>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</si>
  <si>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</si>
  <si>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</si>
  <si>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</si>
  <si>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</si>
  <si>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</si>
  <si>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</si>
  <si>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</si>
  <si>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</si>
  <si>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</si>
  <si>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</si>
  <si>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</si>
  <si>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</si>
  <si>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</si>
  <si>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</si>
  <si>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</si>
  <si>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</si>
  <si>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</si>
  <si>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</si>
  <si>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</si>
  <si>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</si>
  <si>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</si>
  <si>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</si>
  <si>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</si>
  <si>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</si>
  <si>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</si>
  <si>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</si>
  <si>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</si>
  <si>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</si>
  <si>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</si>
  <si>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</si>
  <si>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</si>
  <si>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</si>
  <si>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</si>
  <si>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</si>
  <si>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</si>
  <si>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</si>
  <si>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</si>
  <si>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</si>
  <si>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</si>
  <si>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</si>
  <si>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</si>
  <si>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</si>
  <si>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</si>
  <si>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</si>
  <si>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</si>
  <si>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</si>
  <si>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</si>
  <si>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</si>
  <si>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</si>
  <si>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</si>
  <si>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</si>
  <si>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</si>
  <si>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</si>
  <si>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</si>
  <si>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</si>
  <si>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</si>
  <si>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</si>
  <si>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</si>
  <si>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</si>
  <si>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</si>
  <si>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</si>
  <si>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</si>
  <si>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</si>
  <si>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</si>
  <si>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</si>
  <si>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</si>
  <si>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</si>
  <si>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</si>
  <si>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</si>
  <si>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</si>
  <si>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</si>
  <si>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</si>
  <si>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</si>
  <si>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</si>
  <si>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</si>
  <si>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</si>
  <si>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</si>
  <si>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</si>
  <si>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</si>
  <si>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</si>
  <si>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</si>
  <si>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</si>
  <si>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</si>
  <si>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</si>
  <si>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</si>
  <si>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</si>
  <si>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</si>
  <si>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</si>
  <si>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</si>
  <si>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</si>
  <si>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</si>
  <si>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</si>
  <si>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</si>
  <si>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</si>
  <si>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</si>
  <si>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</si>
  <si>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</si>
  <si>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</si>
  <si>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</si>
  <si>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</si>
  <si>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</si>
  <si>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</si>
  <si>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</si>
  <si>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</si>
  <si>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</si>
  <si>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</si>
  <si>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</si>
  <si>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</si>
  <si>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</si>
  <si>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</si>
  <si>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</si>
  <si>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</si>
  <si>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</si>
  <si>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</si>
  <si>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</si>
  <si>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</si>
  <si>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</si>
  <si>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</si>
  <si>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</si>
  <si>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</si>
  <si>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</si>
  <si>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</si>
  <si>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</si>
  <si>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</si>
  <si>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</si>
  <si>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</si>
  <si>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</si>
  <si>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</si>
  <si>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</si>
  <si>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</si>
  <si>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</si>
  <si>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</si>
  <si>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</si>
  <si>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</si>
  <si>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</si>
  <si>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</si>
  <si>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</si>
  <si>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</si>
  <si>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</si>
  <si>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</si>
  <si>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</si>
  <si>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</si>
  <si>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</si>
  <si>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</si>
  <si>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</si>
  <si>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</si>
  <si>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</si>
  <si>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</si>
  <si>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</si>
  <si>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</si>
  <si>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</si>
  <si>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</si>
  <si>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</si>
  <si>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</si>
  <si>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</si>
  <si>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</si>
  <si>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</si>
  <si>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</si>
  <si>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</si>
  <si>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</si>
  <si>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</si>
  <si>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</si>
  <si>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</si>
  <si>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</si>
  <si>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</si>
  <si>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</si>
  <si>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</si>
  <si>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</si>
  <si>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</si>
  <si>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</si>
  <si>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</si>
  <si>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</si>
  <si>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</si>
  <si>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</si>
  <si>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</si>
  <si>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</si>
  <si>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</si>
  <si>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</si>
  <si>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</si>
  <si>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</si>
  <si>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</si>
  <si>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</si>
  <si>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</si>
  <si>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</si>
  <si>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</si>
  <si>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</si>
  <si>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</si>
  <si>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</si>
  <si>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</si>
  <si>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</si>
  <si>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</si>
  <si>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</si>
  <si>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</si>
  <si>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</si>
  <si>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</si>
  <si>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</si>
  <si>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</si>
  <si>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</si>
  <si>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</si>
  <si>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</si>
  <si>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</si>
  <si>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</si>
  <si>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</si>
  <si>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</si>
  <si>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</si>
  <si>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</si>
  <si>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</si>
  <si>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</si>
  <si>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</si>
  <si>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</si>
  <si>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</si>
  <si>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</si>
  <si>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</si>
  <si>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</si>
  <si>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</si>
  <si>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</si>
  <si>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</si>
  <si>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</si>
  <si>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</si>
  <si>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</si>
  <si>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</si>
  <si>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</si>
  <si>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</si>
  <si>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</si>
  <si>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</si>
  <si>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</si>
  <si>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</si>
  <si>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</si>
  <si>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</si>
  <si>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</si>
  <si>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</si>
  <si>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</si>
  <si>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</si>
  <si>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</si>
  <si>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</si>
  <si>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</si>
  <si>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</si>
  <si>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</si>
  <si>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</si>
  <si>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</si>
  <si>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</si>
  <si>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</si>
  <si>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</si>
  <si>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</si>
  <si>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</si>
  <si>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</si>
  <si>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</si>
  <si>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</si>
  <si>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</si>
  <si>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</si>
  <si>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</si>
  <si>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</si>
  <si>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</si>
  <si>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</si>
  <si>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</si>
  <si>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</si>
  <si>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</si>
  <si>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</si>
  <si>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</si>
  <si>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</si>
  <si>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</si>
  <si>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</si>
  <si>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</si>
  <si>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</si>
  <si>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</si>
  <si>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</si>
  <si>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</si>
  <si>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</si>
  <si>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</si>
  <si>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</si>
  <si>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</si>
  <si>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</si>
  <si>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</si>
  <si>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</si>
  <si>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</si>
  <si>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</si>
  <si>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</si>
  <si>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</si>
  <si>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</si>
  <si>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</si>
  <si>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</si>
  <si>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</si>
  <si>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</si>
  <si>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</si>
  <si>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</si>
  <si>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</si>
  <si>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</si>
  <si>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</si>
  <si>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</si>
  <si>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</si>
  <si>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</si>
  <si>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</si>
  <si>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</si>
  <si>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</si>
  <si>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</si>
  <si>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</si>
  <si>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</si>
  <si>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</si>
  <si>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</si>
  <si>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</si>
  <si>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</si>
  <si>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</si>
  <si>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</si>
  <si>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</si>
  <si>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</si>
  <si>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</si>
  <si>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</si>
  <si>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</si>
  <si>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</si>
  <si>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</si>
  <si>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</si>
  <si>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</si>
  <si>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</si>
  <si>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</si>
  <si>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</si>
  <si>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</si>
  <si>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</si>
  <si>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</si>
  <si>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</si>
  <si>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</si>
  <si>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</si>
  <si>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</si>
  <si>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</si>
  <si>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</si>
  <si>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</si>
  <si>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</si>
  <si>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</si>
  <si>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</si>
  <si>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</si>
  <si>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</si>
  <si>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</si>
  <si>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</si>
  <si>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</si>
  <si>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</si>
  <si>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</si>
  <si>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</si>
  <si>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</si>
  <si>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</si>
  <si>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</si>
  <si>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</si>
  <si>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</si>
  <si>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</si>
  <si>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</si>
  <si>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</si>
  <si>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</si>
  <si>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</si>
  <si>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</si>
  <si>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</si>
  <si>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</si>
  <si>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</si>
  <si>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</si>
  <si>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</si>
  <si>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</si>
  <si>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</si>
  <si>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</si>
  <si>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</si>
  <si>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</si>
  <si>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</si>
  <si>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</si>
  <si>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</si>
  <si>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</si>
  <si>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</si>
  <si>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</si>
  <si>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</si>
  <si>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</si>
  <si>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</si>
  <si>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</si>
  <si>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</si>
  <si>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</si>
  <si>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</si>
  <si>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</si>
  <si>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</si>
  <si>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</si>
  <si>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</si>
  <si>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</si>
  <si>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</si>
  <si>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</si>
  <si>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</si>
  <si>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</si>
  <si>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</si>
  <si>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</si>
  <si>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</si>
  <si>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</si>
  <si>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</si>
  <si>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</si>
  <si>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</si>
  <si>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</si>
  <si>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</si>
  <si>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</si>
  <si>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</si>
  <si>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</si>
  <si>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</si>
  <si>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</si>
  <si>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</si>
  <si>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</si>
  <si>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</si>
  <si>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</si>
  <si>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</si>
  <si>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</si>
  <si>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</si>
  <si>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</si>
  <si>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</si>
  <si>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</si>
  <si>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</si>
  <si>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</si>
  <si>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</si>
  <si>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</si>
  <si>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</si>
  <si>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</si>
  <si>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</si>
  <si>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</si>
  <si>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</si>
  <si>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</si>
  <si>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</si>
  <si>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</si>
  <si>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</si>
  <si>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</si>
  <si>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</si>
  <si>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</si>
  <si>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</si>
  <si>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</si>
  <si>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</si>
  <si>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</si>
  <si>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</si>
  <si>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</si>
  <si>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</si>
  <si>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</si>
  <si>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</si>
  <si>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</si>
  <si>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</si>
  <si>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</si>
  <si>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</si>
  <si>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</si>
  <si>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</si>
  <si>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</si>
  <si>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</si>
  <si>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</si>
  <si>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</si>
  <si>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</si>
  <si>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</si>
  <si>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</si>
  <si>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</si>
  <si>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</si>
  <si>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</si>
  <si>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</si>
  <si>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</si>
  <si>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</si>
  <si>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</si>
  <si>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</si>
  <si>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</si>
  <si>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</si>
  <si>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</si>
  <si>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</si>
  <si>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</si>
  <si>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</si>
  <si>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</si>
  <si>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</si>
  <si>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</si>
  <si>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</si>
  <si>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</si>
  <si>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</si>
  <si>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</si>
  <si>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</si>
  <si>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</si>
  <si>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</si>
  <si>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</si>
  <si>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</si>
  <si>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</si>
  <si>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</si>
  <si>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</si>
  <si>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</si>
  <si>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</si>
  <si>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</si>
  <si>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</si>
  <si>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</si>
  <si>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</si>
  <si>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</si>
  <si>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</si>
  <si>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</si>
  <si>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</si>
  <si>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</si>
  <si>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</si>
  <si>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</si>
  <si>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</si>
  <si>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</si>
  <si>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</si>
  <si>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</si>
  <si>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</si>
  <si>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</si>
  <si>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</si>
  <si>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</si>
  <si>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</si>
  <si>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</si>
  <si>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</si>
  <si>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</si>
  <si>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</si>
  <si>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</si>
  <si>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</si>
  <si>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</si>
  <si>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</si>
  <si>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</si>
  <si>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</si>
  <si>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</si>
  <si>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</si>
  <si>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</si>
  <si>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</si>
  <si>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</si>
  <si>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</si>
  <si>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</si>
  <si>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</si>
  <si>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</si>
  <si>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</si>
  <si>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</si>
  <si>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</si>
  <si>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</si>
  <si>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</si>
  <si>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</si>
  <si>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</si>
  <si>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</si>
  <si>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</si>
  <si>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</si>
  <si>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</si>
  <si>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</si>
  <si>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</si>
  <si>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</si>
  <si>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</si>
  <si>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</si>
  <si>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</si>
  <si>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</si>
  <si>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</si>
  <si>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</si>
  <si>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</si>
  <si>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</si>
  <si>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</si>
  <si>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</si>
  <si>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</si>
  <si>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</si>
  <si>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</si>
  <si>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</si>
  <si>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</si>
  <si>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</si>
  <si>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</si>
  <si>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</si>
  <si>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</si>
  <si>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</si>
  <si>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</si>
  <si>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</si>
  <si>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</si>
  <si>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</si>
  <si>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</si>
  <si>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</si>
  <si>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</si>
  <si>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</si>
  <si>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</si>
  <si>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</si>
  <si>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</si>
  <si>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</si>
  <si>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</si>
  <si>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</si>
  <si>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</si>
  <si>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</si>
  <si>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</si>
  <si>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</si>
  <si>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</si>
  <si>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</si>
  <si>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</si>
  <si>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</si>
  <si>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</si>
  <si>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</si>
  <si>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</si>
  <si>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</si>
  <si>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</si>
  <si>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</si>
  <si>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</si>
  <si>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</si>
  <si>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</si>
  <si>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</si>
  <si>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</si>
  <si>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</si>
  <si>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</si>
  <si>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</si>
  <si>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</si>
  <si>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</si>
  <si>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</si>
  <si>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</si>
  <si>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</si>
  <si>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</si>
  <si>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</si>
  <si>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</si>
  <si>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</si>
  <si>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</si>
  <si>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</si>
  <si>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</si>
  <si>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</si>
  <si>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</si>
  <si>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</si>
  <si>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</si>
  <si>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</si>
  <si>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</si>
  <si>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</si>
  <si>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</si>
  <si>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</si>
  <si>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</si>
  <si>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</si>
  <si>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</si>
  <si>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</si>
  <si>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</si>
  <si>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</si>
  <si>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</si>
  <si>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</si>
  <si>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</si>
  <si>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</si>
  <si>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</si>
  <si>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</si>
  <si>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</si>
  <si>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</si>
  <si>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</si>
  <si>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</si>
  <si>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</si>
  <si>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</si>
  <si>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</si>
  <si>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</si>
  <si>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</si>
  <si>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</si>
  <si>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</si>
  <si>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</si>
  <si>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</si>
  <si>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</si>
  <si>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</si>
  <si>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</si>
  <si>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</si>
  <si>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</si>
  <si>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</si>
  <si>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</si>
  <si>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</si>
  <si>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</si>
  <si>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</si>
  <si>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</si>
  <si>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</si>
  <si>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</si>
  <si>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</si>
  <si>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</si>
  <si>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</si>
  <si>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</si>
  <si>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</si>
  <si>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</si>
  <si>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</si>
  <si>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</si>
  <si>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</si>
  <si>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</si>
  <si>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</si>
  <si>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</si>
  <si>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</si>
  <si>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</si>
  <si>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</si>
  <si>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</si>
  <si>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</si>
  <si>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</si>
  <si>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</si>
  <si>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</si>
  <si>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</si>
  <si>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</si>
  <si>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</si>
  <si>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</si>
  <si>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</si>
  <si>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</si>
  <si>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</si>
  <si>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</si>
  <si>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</si>
  <si>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</si>
  <si>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</si>
  <si>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</si>
  <si>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</si>
  <si>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</si>
  <si>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</si>
  <si>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</si>
  <si>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</si>
  <si>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</si>
  <si>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</si>
  <si>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</si>
  <si>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</si>
  <si>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</si>
  <si>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</si>
  <si>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</si>
  <si>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</si>
  <si>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</si>
  <si>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</si>
  <si>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</si>
  <si>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</si>
  <si>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</si>
  <si>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</si>
  <si>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</si>
  <si>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</si>
  <si>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</si>
  <si>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</si>
  <si>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</si>
  <si>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</si>
  <si>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</si>
  <si>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</si>
  <si>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</si>
  <si>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</si>
  <si>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</si>
  <si>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</si>
  <si>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</si>
  <si>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</si>
  <si>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</si>
  <si>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</si>
  <si>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</si>
  <si>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</si>
  <si>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</si>
  <si>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</si>
  <si>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</si>
  <si>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</si>
  <si>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</si>
  <si>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</si>
  <si>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</si>
  <si>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</si>
  <si>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</si>
  <si>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</si>
  <si>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</si>
  <si>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</si>
  <si>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</si>
  <si>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</si>
  <si>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</si>
  <si>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</si>
  <si>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</si>
  <si>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</si>
  <si>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</si>
  <si>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</si>
  <si>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</si>
  <si>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</si>
  <si>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</si>
  <si>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</si>
  <si>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</si>
  <si>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</si>
  <si>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</si>
  <si>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</si>
  <si>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</si>
  <si>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</si>
  <si>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</si>
  <si>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</si>
  <si>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</si>
  <si>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</si>
  <si>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</si>
  <si>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</si>
  <si>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</si>
  <si>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</si>
  <si>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</si>
  <si>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</si>
  <si>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</si>
  <si>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</si>
  <si>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</si>
  <si>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</si>
  <si>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</si>
  <si>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</si>
  <si>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</si>
  <si>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</si>
  <si>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</si>
  <si>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</si>
  <si>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</si>
  <si>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</si>
  <si>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</si>
  <si>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</si>
  <si>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</si>
  <si>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</si>
  <si>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</si>
  <si>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</si>
  <si>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</si>
  <si>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</si>
  <si>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</si>
  <si>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</si>
  <si>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</si>
  <si>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</si>
  <si>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</si>
  <si>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</si>
  <si>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</si>
  <si>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</si>
  <si>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</si>
  <si>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</si>
  <si>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</si>
  <si>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</si>
  <si>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</si>
  <si>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</si>
  <si>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</si>
  <si>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</si>
  <si>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</si>
  <si>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</si>
  <si>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</si>
  <si>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</si>
  <si>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</si>
  <si>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</si>
  <si>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</si>
  <si>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</si>
  <si>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</si>
  <si>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</si>
  <si>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</si>
  <si>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</si>
  <si>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</si>
  <si>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</si>
  <si>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</si>
  <si>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</si>
  <si>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</si>
  <si>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</si>
  <si>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</si>
  <si>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</si>
  <si>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</si>
  <si>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</si>
  <si>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</si>
  <si>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</si>
  <si>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</si>
  <si>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</si>
  <si>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</si>
  <si>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</si>
  <si>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</si>
  <si>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</si>
  <si>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</si>
  <si>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</si>
  <si>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</si>
  <si>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</si>
  <si>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</si>
  <si>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</si>
  <si>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</si>
  <si>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</si>
  <si>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</si>
  <si>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</si>
  <si>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</si>
  <si>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</si>
  <si>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</si>
  <si>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</si>
  <si>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</si>
  <si>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</si>
  <si>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</si>
  <si>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</si>
  <si>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</si>
  <si>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</si>
  <si>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</si>
  <si>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</si>
  <si>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</si>
  <si>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</si>
  <si>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</si>
  <si>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</si>
  <si>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</si>
  <si>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</si>
  <si>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</si>
  <si>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</si>
  <si>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</si>
  <si>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</si>
  <si>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</si>
  <si>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</si>
  <si>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</si>
  <si>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</si>
  <si>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</si>
  <si>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</si>
  <si>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</si>
  <si>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</si>
  <si>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</si>
  <si>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</si>
  <si>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</si>
  <si>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</si>
  <si>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</si>
  <si>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</si>
  <si>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</si>
  <si>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</si>
  <si>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</si>
  <si>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</si>
  <si>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</si>
  <si>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</si>
  <si>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</si>
  <si>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</si>
  <si>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</si>
  <si>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</si>
  <si>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</si>
  <si>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</si>
  <si>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</si>
  <si>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</si>
  <si>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</si>
  <si>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</si>
  <si>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</si>
  <si>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</si>
  <si>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</si>
  <si>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</si>
  <si>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</si>
  <si>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</si>
  <si>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</si>
  <si>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</si>
  <si>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</si>
  <si>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</si>
  <si>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</si>
  <si>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</si>
  <si>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</si>
  <si>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</si>
  <si>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</si>
  <si>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</si>
  <si>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</si>
  <si>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</si>
  <si>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</si>
  <si>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</si>
  <si>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</si>
  <si>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</si>
  <si>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</si>
  <si>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</si>
  <si>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</si>
  <si>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</si>
  <si>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</si>
  <si>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</si>
  <si>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</si>
  <si>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</si>
  <si>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</si>
  <si>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</si>
  <si>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</si>
  <si>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</si>
  <si>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</si>
  <si>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</si>
  <si>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</si>
  <si>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</si>
  <si>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</si>
  <si>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</si>
  <si>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</si>
  <si>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</si>
  <si>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</si>
  <si>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</si>
  <si>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</si>
  <si>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</si>
  <si>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</si>
  <si>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</si>
  <si>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</si>
  <si>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</si>
  <si>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</si>
  <si>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</si>
  <si>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</si>
  <si>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</si>
  <si>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</si>
  <si>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</si>
  <si>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</si>
  <si>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</si>
  <si>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</si>
  <si>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</si>
  <si>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</si>
  <si>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</si>
  <si>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</si>
  <si>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</si>
  <si>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</si>
  <si>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</si>
  <si>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</si>
  <si>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</si>
  <si>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</si>
  <si>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</si>
  <si>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</si>
  <si>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</si>
  <si>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</si>
  <si>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</si>
  <si>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</si>
  <si>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</si>
  <si>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</si>
  <si>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</si>
  <si>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</si>
  <si>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</si>
  <si>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</si>
  <si>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</si>
  <si>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</si>
  <si>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</si>
  <si>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</si>
  <si>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</si>
  <si>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</si>
  <si>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</si>
  <si>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</si>
  <si>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</si>
  <si>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</si>
  <si>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</si>
  <si>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</si>
  <si>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</si>
  <si>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</si>
  <si>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</si>
  <si>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</si>
  <si>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</si>
  <si>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</si>
  <si>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</si>
  <si>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</si>
  <si>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</si>
  <si>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</si>
  <si>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</si>
  <si>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</si>
  <si>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</si>
  <si>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</si>
  <si>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</si>
  <si>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</si>
  <si>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</si>
  <si>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</si>
  <si>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</si>
  <si>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</si>
  <si>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</si>
  <si>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</si>
  <si>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</si>
  <si>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</si>
  <si>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</si>
  <si>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</si>
  <si>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</si>
  <si>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</si>
  <si>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</si>
  <si>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</si>
  <si>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</si>
  <si>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</si>
  <si>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</si>
  <si>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</si>
  <si>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</si>
  <si>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</si>
  <si>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</si>
  <si>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</si>
  <si>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</si>
  <si>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</si>
  <si>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</si>
  <si>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</si>
  <si>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</si>
  <si>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</si>
  <si>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</si>
  <si>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</si>
  <si>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</si>
  <si>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</si>
  <si>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</si>
  <si>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</si>
  <si>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</si>
  <si>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</si>
  <si>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</si>
  <si>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</si>
  <si>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</si>
  <si>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</si>
  <si>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</si>
  <si>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</si>
  <si>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</si>
  <si>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</si>
  <si>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</si>
  <si>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</si>
  <si>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</si>
  <si>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</si>
  <si>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</si>
  <si>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</si>
  <si>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</si>
  <si>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</si>
  <si>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</si>
  <si>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</si>
  <si>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</si>
  <si>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</si>
  <si>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</si>
  <si>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</si>
  <si>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</si>
  <si>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</si>
  <si>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</si>
  <si>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</si>
  <si>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</si>
  <si>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</si>
  <si>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</si>
  <si>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</si>
  <si>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</si>
  <si>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</si>
  <si>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</si>
  <si>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</si>
  <si>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</si>
  <si>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</si>
  <si>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</si>
  <si>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</si>
  <si>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</si>
  <si>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</si>
  <si>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</si>
  <si>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</si>
  <si>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</si>
  <si>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</si>
  <si>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</si>
  <si>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</si>
  <si>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</si>
  <si>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</si>
  <si>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</si>
  <si>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</si>
  <si>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</si>
  <si>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</si>
  <si>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</si>
  <si>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</si>
  <si>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</si>
  <si>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</si>
  <si>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</si>
  <si>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</si>
  <si>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</si>
  <si>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</si>
  <si>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</si>
  <si>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</si>
  <si>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</si>
  <si>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</si>
  <si>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</si>
  <si>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</si>
  <si>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</si>
  <si>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</si>
  <si>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</si>
  <si>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</si>
  <si>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</si>
  <si>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</si>
  <si>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</si>
  <si>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</si>
  <si>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</si>
  <si>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</si>
  <si>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</si>
  <si>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</si>
  <si>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</si>
  <si>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</si>
  <si>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</si>
  <si>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</si>
  <si>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</si>
  <si>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</si>
  <si>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</si>
  <si>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</si>
  <si>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</si>
  <si>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</si>
  <si>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</si>
  <si>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</si>
  <si>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</si>
  <si>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</si>
  <si>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</si>
  <si>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</si>
  <si>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</si>
  <si>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</si>
  <si>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</si>
  <si>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</si>
  <si>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</si>
  <si>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</si>
  <si>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</si>
  <si>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</si>
  <si>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</si>
  <si>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</si>
  <si>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</si>
  <si>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</si>
  <si>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</si>
  <si>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</si>
  <si>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</si>
  <si>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</si>
  <si>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</si>
  <si>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</si>
  <si>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</si>
  <si>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</si>
  <si>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</si>
  <si>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</si>
  <si>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</si>
  <si>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</si>
  <si>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</si>
  <si>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</si>
  <si>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</si>
  <si>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</si>
  <si>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</si>
  <si>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</si>
  <si>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</si>
  <si>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</si>
  <si>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</si>
  <si>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</si>
  <si>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</si>
  <si>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</si>
  <si>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</si>
  <si>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</si>
  <si>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</si>
  <si>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</si>
  <si>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</si>
  <si>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</si>
  <si>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</si>
  <si>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</si>
  <si>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</si>
  <si>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</si>
  <si>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</si>
  <si>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</si>
  <si>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</si>
  <si>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</si>
  <si>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</si>
  <si>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</si>
  <si>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</si>
  <si>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</si>
  <si>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</si>
  <si>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</si>
  <si>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</si>
  <si>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</si>
  <si>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</si>
  <si>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</si>
  <si>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</si>
  <si>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</si>
  <si>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</si>
  <si>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</si>
  <si>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</si>
  <si>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</si>
  <si>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</si>
  <si>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</si>
  <si>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</si>
  <si>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</si>
  <si>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</si>
  <si>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</si>
  <si>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</si>
  <si>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</si>
  <si>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</si>
  <si>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</si>
  <si>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</si>
  <si>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</si>
  <si>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</si>
  <si>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</si>
  <si>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</si>
  <si>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</si>
  <si>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</si>
  <si>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</si>
  <si>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</si>
  <si>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</si>
  <si>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</si>
  <si>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</si>
  <si>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</si>
  <si>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</si>
  <si>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</si>
  <si>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</si>
  <si>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</si>
  <si>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</si>
  <si>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</si>
  <si>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</si>
  <si>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</si>
  <si>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</si>
  <si>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</si>
  <si>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</si>
  <si>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</si>
  <si>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</si>
  <si>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</si>
  <si>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</si>
  <si>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</si>
  <si>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</si>
  <si>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</si>
  <si>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</si>
  <si>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</si>
  <si>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</si>
  <si>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</si>
  <si>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</si>
  <si>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</si>
  <si>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</si>
  <si>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</si>
  <si>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</si>
  <si>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</si>
  <si>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</si>
  <si>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</si>
  <si>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</si>
  <si>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</si>
  <si>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</si>
  <si>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</si>
  <si>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</si>
  <si>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</si>
  <si>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</si>
  <si>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</si>
  <si>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</si>
  <si>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</si>
  <si>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</si>
  <si>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</si>
  <si>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</si>
  <si>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</si>
  <si>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</si>
  <si>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</si>
  <si>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</si>
  <si>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</si>
  <si>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</si>
  <si>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</si>
  <si>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</si>
  <si>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</si>
  <si>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</si>
  <si>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</si>
  <si>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</si>
  <si>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</si>
  <si>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</si>
  <si>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</si>
  <si>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</si>
  <si>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</si>
  <si>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</si>
  <si>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</si>
  <si>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</si>
  <si>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</si>
  <si>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</si>
  <si>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</si>
  <si>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</si>
  <si>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</si>
  <si>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</si>
  <si>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</si>
  <si>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</si>
  <si>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</si>
  <si>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</si>
  <si>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</si>
  <si>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</si>
  <si>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</si>
  <si>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</si>
  <si>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</si>
  <si>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</si>
  <si>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</si>
  <si>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</si>
  <si>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</si>
  <si>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</si>
  <si>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</si>
  <si>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</si>
  <si>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</si>
  <si>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</si>
  <si>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</si>
  <si>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</si>
  <si>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</si>
  <si>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</si>
  <si>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</si>
  <si>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</si>
  <si>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</si>
  <si>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</si>
  <si>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</si>
  <si>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</si>
  <si>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</si>
  <si>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</si>
  <si>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</si>
  <si>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</si>
  <si>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</si>
  <si>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</si>
  <si>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</si>
  <si>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</si>
  <si>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</si>
  <si>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</si>
  <si>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</si>
  <si>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</si>
  <si>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</si>
  <si>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</si>
  <si>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</si>
  <si>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</si>
  <si>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</si>
  <si>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</si>
  <si>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</si>
  <si>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</si>
  <si>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</si>
  <si>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</si>
  <si>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</si>
  <si>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</si>
  <si>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</si>
  <si>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</si>
  <si>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</si>
  <si>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</si>
  <si>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</si>
  <si>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</si>
  <si>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</si>
  <si>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</si>
  <si>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</si>
  <si>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</si>
  <si>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</si>
  <si>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</si>
  <si>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</si>
  <si>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</si>
  <si>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</si>
  <si>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</si>
  <si>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</si>
  <si>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</si>
  <si>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</si>
  <si>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</si>
  <si>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</si>
  <si>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</si>
  <si>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</si>
  <si>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</si>
  <si>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</si>
  <si>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</si>
  <si>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</si>
  <si>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</si>
  <si>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</si>
  <si>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</si>
  <si>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</si>
  <si>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</si>
  <si>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</si>
  <si>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</si>
  <si>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</si>
  <si>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</si>
  <si>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</si>
  <si>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</si>
  <si>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</si>
  <si>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</si>
  <si>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</si>
  <si>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</si>
  <si>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</si>
  <si>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</si>
  <si>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</si>
  <si>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</si>
  <si>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</si>
  <si>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</si>
  <si>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</si>
  <si>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</si>
  <si>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</si>
  <si>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</si>
  <si>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</si>
  <si>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</si>
  <si>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</si>
  <si>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</si>
  <si>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</si>
  <si>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</si>
  <si>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</si>
  <si>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</si>
  <si>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</si>
  <si>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</si>
  <si>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</si>
  <si>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</si>
  <si>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</si>
  <si>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</si>
  <si>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</si>
  <si>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</si>
  <si>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</si>
  <si>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</si>
  <si>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</si>
  <si>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</si>
  <si>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</si>
  <si>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</si>
  <si>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</si>
  <si>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</si>
  <si>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</si>
  <si>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</si>
  <si>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</si>
  <si>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</si>
  <si>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</si>
  <si>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</si>
  <si>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</si>
  <si>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</si>
  <si>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</si>
  <si>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</si>
  <si>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</si>
  <si>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</si>
  <si>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</si>
  <si>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</si>
  <si>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</si>
  <si>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</si>
  <si>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</si>
  <si>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</si>
  <si>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</si>
  <si>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</si>
  <si>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</si>
  <si>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</si>
  <si>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</si>
  <si>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</si>
  <si>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</si>
  <si>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</si>
  <si>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</si>
  <si>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</si>
  <si>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</si>
  <si>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</si>
  <si>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</si>
  <si>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</si>
  <si>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</si>
  <si>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</si>
  <si>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</si>
  <si>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</si>
  <si>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</si>
  <si>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</si>
  <si>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</si>
  <si>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</si>
  <si>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</si>
  <si>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</si>
  <si>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</si>
  <si>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</si>
  <si>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</si>
  <si>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</si>
  <si>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</si>
  <si>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</si>
  <si>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</si>
  <si>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</si>
  <si>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</si>
  <si>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</si>
  <si>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</si>
  <si>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</si>
  <si>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</si>
  <si>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</si>
  <si>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</si>
  <si>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</si>
  <si>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</si>
  <si>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</si>
  <si>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</si>
  <si>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</si>
  <si>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</si>
  <si>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</si>
  <si>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</si>
  <si>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</si>
  <si>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</si>
  <si>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</si>
  <si>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</si>
  <si>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</si>
  <si>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</si>
  <si>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</si>
  <si>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</si>
  <si>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</si>
  <si>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</si>
  <si>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</si>
  <si>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</si>
  <si>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</si>
  <si>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</si>
  <si>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</si>
  <si>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</si>
  <si>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</si>
  <si>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</si>
  <si>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</si>
  <si>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</si>
  <si>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</si>
  <si>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</si>
  <si>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</si>
  <si>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</si>
  <si>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</si>
  <si>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</si>
  <si>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</si>
  <si>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</si>
  <si>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</si>
  <si>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</si>
  <si>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</si>
  <si>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</si>
  <si>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</si>
  <si>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</si>
  <si>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</si>
  <si>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</si>
  <si>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</si>
  <si>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</si>
  <si>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</si>
  <si>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</si>
  <si>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</si>
  <si>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</si>
  <si>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</si>
  <si>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</si>
  <si>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</si>
  <si>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</si>
  <si>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</si>
  <si>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</si>
  <si>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</si>
  <si>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</si>
  <si>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</si>
  <si>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</si>
  <si>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</si>
  <si>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</si>
  <si>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</si>
  <si>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</si>
  <si>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</si>
  <si>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</si>
  <si>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</si>
  <si>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</si>
  <si>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</si>
  <si>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</si>
  <si>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</si>
  <si>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</si>
  <si>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</si>
  <si>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</si>
  <si>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</si>
  <si>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</si>
  <si>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</si>
  <si>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</si>
  <si>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</si>
  <si>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</si>
  <si>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</si>
  <si>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</si>
  <si>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</si>
  <si>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</si>
  <si>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</si>
  <si>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</si>
  <si>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</si>
  <si>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</si>
  <si>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</si>
  <si>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</si>
  <si>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</si>
  <si>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</si>
  <si>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</si>
  <si>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</si>
  <si>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</si>
  <si>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</si>
  <si>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</si>
  <si>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</si>
  <si>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</si>
  <si>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</si>
  <si>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</si>
  <si>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</si>
  <si>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</si>
  <si>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</si>
  <si>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</si>
  <si>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</si>
  <si>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</si>
  <si>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</si>
  <si>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</si>
  <si>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</si>
  <si>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</si>
  <si>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</si>
  <si>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</si>
  <si>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</si>
  <si>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</si>
  <si>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</si>
  <si>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</si>
  <si>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</si>
  <si>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</si>
  <si>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</si>
  <si>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</si>
  <si>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</si>
  <si>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</si>
  <si>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</si>
  <si>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</si>
  <si>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</si>
  <si>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</si>
  <si>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</si>
  <si>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</si>
  <si>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</si>
  <si>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</si>
  <si>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</si>
  <si>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</si>
  <si>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</si>
  <si>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</si>
  <si>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</si>
  <si>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</si>
  <si>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</si>
  <si>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</si>
  <si>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</si>
  <si>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</si>
  <si>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</si>
  <si>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</si>
  <si>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</si>
  <si>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</si>
  <si>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</si>
  <si>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</si>
  <si>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</si>
  <si>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</si>
  <si>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</si>
  <si>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</si>
  <si>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</si>
  <si>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</si>
  <si>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</si>
  <si>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</si>
  <si>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</si>
  <si>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</si>
  <si>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</si>
  <si>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</si>
  <si>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</si>
  <si>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</si>
  <si>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</si>
  <si>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</si>
  <si>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</si>
  <si>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</si>
  <si>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</si>
  <si>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</si>
  <si>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</si>
  <si>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</si>
  <si>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</si>
  <si>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</si>
  <si>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</si>
  <si>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</si>
  <si>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</si>
  <si>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</si>
  <si>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</si>
  <si>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</si>
  <si>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</si>
  <si>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</si>
  <si>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</si>
  <si>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</si>
  <si>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</si>
  <si>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</si>
  <si>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</si>
  <si>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</si>
  <si>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</si>
  <si>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</si>
  <si>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</si>
  <si>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</si>
  <si>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</si>
  <si>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</si>
  <si>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</si>
  <si>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</si>
  <si>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</si>
  <si>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</si>
  <si>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</si>
  <si>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</si>
  <si>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</si>
  <si>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</si>
  <si>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</si>
  <si>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</si>
  <si>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</si>
  <si>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</si>
  <si>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</si>
  <si>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</si>
  <si>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</si>
  <si>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</si>
  <si>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</si>
  <si>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</si>
  <si>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</si>
  <si>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</si>
  <si>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</si>
  <si>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</si>
  <si>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</si>
  <si>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</si>
  <si>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</si>
  <si>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</si>
  <si>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</si>
  <si>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</si>
  <si>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</si>
  <si>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</si>
  <si>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</si>
  <si>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</si>
  <si>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</si>
  <si>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</si>
  <si>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</si>
  <si>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</si>
  <si>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</si>
  <si>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</si>
  <si>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</si>
  <si>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</si>
  <si>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</si>
  <si>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</si>
  <si>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</si>
  <si>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</si>
  <si>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</si>
  <si>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</si>
  <si>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</si>
  <si>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</si>
  <si>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</si>
  <si>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</si>
  <si>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</si>
  <si>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</si>
  <si>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</si>
  <si>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</si>
  <si>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</si>
  <si>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</si>
  <si>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</si>
  <si>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</si>
  <si>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</si>
  <si>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</si>
  <si>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</si>
  <si>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</si>
  <si>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</si>
  <si>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</si>
  <si>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</si>
  <si>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</si>
  <si>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</si>
  <si>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</si>
  <si>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</si>
  <si>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</si>
  <si>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</si>
  <si>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</si>
  <si>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</si>
  <si>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</si>
  <si>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</si>
  <si>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</si>
  <si>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</si>
  <si>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</si>
  <si>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</si>
  <si>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</si>
  <si>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</si>
  <si>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</si>
  <si>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</si>
  <si>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</si>
  <si>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</si>
  <si>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</si>
  <si>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</si>
  <si>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</si>
  <si>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</si>
  <si>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</si>
  <si>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</si>
  <si>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</si>
  <si>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</si>
  <si>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</si>
  <si>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</si>
  <si>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</si>
  <si>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</si>
  <si>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</si>
  <si>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</si>
  <si>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</si>
  <si>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</si>
  <si>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</si>
  <si>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</si>
  <si>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</si>
  <si>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</si>
  <si>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</si>
  <si>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</si>
  <si>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</si>
  <si>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</si>
  <si>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</si>
  <si>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</si>
  <si>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</si>
  <si>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</si>
  <si>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</si>
  <si>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</si>
  <si>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</si>
  <si>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</si>
  <si>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</si>
  <si>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</si>
  <si>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</si>
  <si>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</si>
  <si>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</si>
  <si>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</si>
  <si>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</si>
  <si>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</si>
  <si>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</si>
  <si>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</si>
  <si>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</si>
  <si>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</si>
  <si>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</si>
  <si>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</si>
  <si>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</si>
  <si>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</si>
  <si>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</si>
  <si>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</si>
  <si>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</si>
  <si>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</si>
  <si>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</si>
  <si>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</si>
  <si>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</si>
  <si>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</si>
  <si>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</si>
  <si>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</si>
  <si>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</si>
  <si>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</si>
  <si>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</si>
  <si>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</si>
  <si>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</si>
  <si>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</si>
  <si>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</si>
  <si>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</si>
  <si>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</si>
  <si>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</si>
  <si>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</si>
  <si>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</si>
  <si>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</si>
  <si>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</si>
  <si>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</si>
  <si>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</si>
  <si>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</si>
  <si>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</si>
  <si>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</si>
  <si>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</si>
  <si>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</si>
  <si>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</si>
  <si>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</si>
  <si>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</si>
  <si>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</si>
  <si>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</si>
  <si>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</si>
  <si>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</si>
  <si>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</si>
  <si>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</si>
  <si>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</si>
  <si>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</si>
  <si>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</si>
  <si>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</si>
  <si>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</si>
  <si>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</si>
  <si>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</si>
  <si>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</si>
  <si>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</si>
  <si>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</si>
  <si>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</si>
  <si>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</si>
  <si>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</si>
  <si>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</si>
  <si>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</si>
  <si>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</si>
  <si>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</si>
  <si>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</si>
  <si>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</si>
  <si>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</si>
  <si>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</si>
  <si>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</si>
  <si>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</si>
  <si>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</si>
  <si>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</si>
  <si>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</si>
  <si>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</si>
  <si>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</si>
  <si>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</si>
  <si>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</si>
  <si>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</si>
  <si>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</si>
  <si>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</si>
  <si>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</si>
  <si>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</si>
  <si>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</si>
  <si>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</si>
  <si>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</si>
  <si>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</si>
  <si>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</si>
  <si>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</si>
  <si>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</si>
  <si>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</si>
  <si>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</si>
  <si>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</si>
  <si>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</si>
  <si>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</si>
  <si>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</si>
  <si>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</si>
  <si>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</si>
  <si>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</si>
  <si>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</si>
  <si>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</si>
  <si>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</si>
  <si>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</si>
  <si>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</si>
  <si>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</si>
  <si>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</si>
  <si>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</si>
  <si>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</si>
  <si>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</si>
  <si>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</si>
  <si>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</si>
  <si>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</si>
  <si>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</si>
  <si>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</si>
  <si>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</si>
  <si>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</si>
  <si>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</si>
  <si>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</si>
  <si>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</si>
  <si>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</si>
  <si>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</si>
  <si>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</si>
  <si>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</si>
  <si>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</si>
  <si>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</si>
  <si>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</si>
  <si>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</si>
  <si>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</si>
  <si>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</si>
  <si>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</si>
  <si>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</si>
  <si>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</si>
  <si>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</si>
  <si>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</si>
  <si>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</si>
  <si>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</si>
  <si>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</si>
  <si>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</si>
  <si>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</si>
  <si>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</si>
  <si>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</si>
  <si>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</si>
  <si>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</si>
  <si>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</si>
  <si>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</si>
  <si>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</si>
  <si>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</si>
  <si>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</si>
  <si>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</si>
  <si>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</si>
  <si>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</si>
  <si>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</si>
  <si>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</si>
  <si>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</si>
  <si>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</si>
  <si>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</si>
  <si>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</si>
  <si>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</si>
  <si>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</si>
  <si>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</si>
  <si>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</si>
  <si>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</si>
  <si>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</si>
  <si>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</si>
  <si>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</si>
  <si>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</si>
  <si>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</si>
  <si>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</si>
  <si>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</si>
  <si>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</si>
  <si>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</si>
  <si>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</si>
  <si>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</si>
  <si>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</si>
  <si>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</si>
  <si>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</si>
  <si>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</si>
  <si>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</si>
  <si>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</si>
  <si>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</si>
  <si>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</si>
  <si>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</si>
  <si>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</si>
  <si>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</si>
  <si>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</si>
  <si>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</si>
  <si>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</si>
  <si>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</si>
  <si>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</si>
  <si>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</si>
  <si>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</si>
  <si>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</si>
  <si>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</si>
  <si>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</si>
  <si>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</si>
  <si>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</si>
  <si>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</si>
  <si>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</si>
  <si>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</si>
  <si>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</si>
  <si>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</si>
  <si>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</si>
  <si>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</si>
  <si>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</si>
  <si>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</si>
  <si>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</si>
  <si>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</si>
  <si>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</si>
  <si>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</si>
  <si>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</si>
  <si>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</si>
  <si>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</si>
  <si>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</si>
  <si>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</si>
  <si>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</si>
  <si>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</si>
  <si>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</si>
  <si>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</si>
  <si>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</si>
  <si>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</si>
  <si>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</si>
  <si>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</si>
  <si>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</si>
  <si>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</si>
  <si>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</si>
  <si>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</si>
  <si>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</si>
  <si>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</si>
  <si>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</si>
  <si>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</si>
  <si>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</si>
  <si>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</si>
  <si>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</si>
  <si>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</si>
  <si>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</si>
  <si>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</si>
  <si>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</si>
  <si>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</si>
  <si>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</si>
  <si>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</si>
  <si>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</si>
  <si>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</si>
  <si>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</si>
  <si>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</si>
  <si>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</si>
  <si>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</si>
  <si>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</si>
  <si>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</si>
  <si>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</si>
  <si>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</si>
  <si>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</si>
  <si>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</si>
  <si>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</si>
  <si>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</si>
  <si>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</si>
  <si>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</si>
  <si>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</si>
  <si>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</si>
  <si>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</si>
  <si>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</si>
  <si>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</si>
  <si>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</si>
  <si>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</si>
  <si>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</si>
  <si>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</si>
  <si>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</si>
  <si>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</si>
  <si>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</si>
  <si>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</si>
  <si>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</si>
  <si>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</si>
  <si>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</si>
  <si>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</si>
  <si>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</si>
  <si>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</si>
  <si>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</si>
  <si>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</si>
  <si>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</si>
  <si>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</si>
  <si>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</si>
  <si>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</si>
  <si>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</si>
  <si>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</si>
  <si>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</si>
  <si>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</si>
  <si>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</si>
  <si>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</si>
  <si>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</si>
  <si>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</si>
  <si>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</si>
  <si>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</si>
  <si>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</si>
  <si>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</si>
  <si>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</si>
  <si>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</si>
  <si>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</si>
  <si>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</si>
  <si>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</si>
  <si>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</si>
  <si>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</si>
  <si>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</si>
  <si>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</si>
  <si>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</si>
  <si>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</si>
  <si>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</si>
  <si>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</si>
  <si>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</si>
  <si>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</si>
  <si>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</si>
  <si>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</si>
  <si>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</si>
  <si>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</si>
  <si>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</si>
  <si>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</si>
  <si>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</si>
  <si>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</si>
  <si>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</si>
  <si>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</si>
  <si>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</si>
  <si>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</si>
  <si>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</si>
  <si>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</si>
  <si>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</si>
  <si>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</si>
  <si>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</si>
  <si>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</si>
  <si>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</si>
  <si>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</si>
  <si>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</si>
  <si>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</si>
  <si>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</si>
  <si>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</si>
  <si>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</si>
  <si>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</si>
  <si>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</si>
  <si>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</si>
  <si>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</si>
  <si>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</si>
  <si>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</si>
  <si>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</si>
  <si>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</si>
  <si>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</si>
  <si>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TT-20251020-00091</t>
  </si>
  <si>
    <t>site down again , 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</si>
  <si>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</si>
  <si>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</si>
  <si>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</si>
  <si>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</si>
  <si>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</si>
  <si>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</si>
  <si>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</si>
  <si>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</si>
  <si>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</si>
  <si>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</si>
  <si>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</si>
  <si>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</si>
  <si>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</si>
  <si>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</si>
  <si>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</si>
  <si>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</si>
  <si>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</si>
  <si>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</si>
  <si>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</si>
  <si>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</si>
  <si>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</si>
  <si>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</si>
  <si>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</si>
  <si>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</si>
  <si>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</si>
  <si>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</si>
  <si>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</si>
  <si>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</si>
  <si>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</si>
  <si>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</si>
  <si>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</si>
  <si>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</si>
  <si>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</si>
  <si>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</si>
  <si>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</si>
  <si>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</si>
  <si>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</si>
  <si>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</si>
  <si>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</si>
  <si>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</si>
  <si>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</si>
  <si>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</si>
  <si>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</si>
  <si>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</si>
  <si>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</si>
  <si>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</si>
  <si>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</si>
  <si>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</si>
  <si>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</si>
  <si>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</si>
  <si>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</si>
  <si>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</si>
  <si>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</si>
  <si>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</si>
  <si>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</si>
  <si>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</si>
  <si>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</si>
  <si>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</si>
  <si>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</si>
  <si>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</si>
  <si>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</si>
  <si>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</si>
  <si>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</si>
  <si>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</si>
  <si>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</si>
  <si>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</si>
  <si>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</si>
  <si>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</si>
  <si>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</si>
  <si>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</si>
  <si>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</si>
  <si>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</si>
  <si>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</si>
  <si>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</si>
  <si>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</si>
  <si>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</si>
  <si>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</si>
  <si>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</si>
  <si>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</si>
  <si>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</si>
  <si>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</si>
  <si>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</si>
  <si>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</si>
  <si>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</si>
  <si>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</si>
  <si>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</si>
  <si>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</si>
  <si>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</si>
  <si>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PCM-20251021-00000132</t>
  </si>
  <si>
    <t xml:space="preserve">access night issue located USF area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</si>
  <si>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</si>
  <si>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</si>
  <si>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</si>
  <si>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</si>
  <si>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</si>
  <si>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</si>
  <si>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</si>
  <si>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</si>
  <si>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PCM-20251021-00000357</t>
  </si>
  <si>
    <t xml:space="preserve">TE issue (site down 2G &amp; GSM) , TE team facing access issue as  RT site located in family building and owner not responding team calls 
</t>
  </si>
  <si>
    <t>TT-20251020-02205</t>
  </si>
  <si>
    <t xml:space="preserve">ETA 50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</si>
</sst>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2" totalsRowShown="0" headerRowDxfId="174" dataDxfId="173" headerRowBorderDxfId="171" tableBorderDxfId="172" totalsRowBorderDxfId="170">
  <autoFilter ref="A1:L9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0" totalsRowShown="0" headerRowDxfId="157" dataDxfId="156" headerRowBorderDxfId="154" tableBorderDxfId="155" totalsRowBorderDxfId="153">
  <autoFilter ref="A1:CJ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2" totalsRowShown="0" headerRowDxfId="64" dataDxfId="63" headerRowBorderDxfId="61" tableBorderDxfId="62">
  <autoFilter ref="A1:L11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2" totalsRowShown="0" headerRowDxfId="48" dataDxfId="47" headerRowBorderDxfId="45" tableBorderDxfId="46" totalsRowBorderDxfId="44">
  <autoFilter ref="A1:L29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7" totalsRowShown="0" headerRowDxfId="31" dataDxfId="30" headerRowBorderDxfId="28" tableBorderDxfId="29">
  <autoFilter ref="A1:L52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 totalsRowShown="0" headerRowDxfId="15" dataDxfId="14" headerRowBorderDxfId="12" tableBorderDxfId="13">
  <autoFilter ref="A1:L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2"/>
  <sheetViews>
    <sheetView workbookViewId="0">
      <selection activeCell="D4" sqre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288.249058564812</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51" t="s">
        <v>9770</v>
      </c>
      <c r="E3" s="137" t="s">
        <v>38998</v>
      </c>
      <c r="F3" s="150">
        <v>45943.443738425929</v>
      </c>
      <c r="G3" s="139">
        <f ca="1">IFERROR(NOW()-F3,"")</f>
        <v>7.7537460648090928</v>
      </c>
      <c r="H3" s="138">
        <v>45943.437488425923</v>
      </c>
      <c r="I3" s="136" t="str">
        <f>IFERROR(VLOOKUP(D3,DB!A:F,6,0),"")</f>
        <v>Generator-SG</v>
      </c>
      <c r="J3" s="62" t="str">
        <f>IFERROR(VLOOKUP(D3,DB!A:G,7,0),"")</f>
        <v>Vandalized</v>
      </c>
      <c r="K3" s="140" t="s">
        <v>39001</v>
      </c>
      <c r="L3" s="141" t="str">
        <f>IFERROR(VLOOKUP(D3,DB!A:I,9,0),"")</f>
        <v>Latis</v>
      </c>
      <c r="M3" s="67"/>
      <c r="N3" s="67"/>
      <c r="O3" s="67"/>
    </row>
    <row r="4" spans="1:15" ht="15" customHeight="1">
      <c r="A4" s="135" t="s">
        <v>39002</v>
      </c>
      <c r="B4" s="136" t="str">
        <f>IFERROR(VLOOKUP(D4,DB!A:K,11,0),"")</f>
        <v>R1</v>
      </c>
      <c r="C4" s="136">
        <v>1</v>
      </c>
      <c r="D4" s="136" t="s">
        <v>8502</v>
      </c>
      <c r="E4" s="137" t="s">
        <v>38998</v>
      </c>
      <c r="F4" s="138"/>
      <c r="G4" s="139">
        <f ca="1">IFERROR(NOW()-F4,"")</f>
        <v>45951.197484490738</v>
      </c>
      <c r="H4" s="138">
        <v>45951.043321759258</v>
      </c>
      <c r="I4" s="136" t="str">
        <f>IFERROR(VLOOKUP(D4,DB!A:F,6,0),"")</f>
        <v>SCECO</v>
      </c>
      <c r="J4" s="136" t="str">
        <f>IFERROR(VLOOKUP(D4,DB!A:G,7,0),"")</f>
        <v>Dead</v>
      </c>
      <c r="K4" s="140" t="s">
        <v>39003</v>
      </c>
      <c r="L4" s="141" t="str">
        <f>IFERROR(VLOOKUP(D4,DB!A:I,9,0),"")</f>
        <v>Latis</v>
      </c>
      <c r="M4" s="67"/>
    </row>
    <row r="5" spans="1:15" ht="15" customHeight="1">
      <c r="A5" s="135"/>
      <c r="B5" s="136" t="str">
        <f>IFERROR(VLOOKUP(D5,DB!A:K,11,0),"")</f>
        <v/>
      </c>
      <c r="C5" s="136"/>
      <c r="D5" s="136"/>
      <c r="E5" s="137"/>
      <c r="F5" s="138"/>
      <c r="G5" s="139">
        <f ca="1">IFERROR(NOW()-F5,"")</f>
        <v>45951.197484490738</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45951.197484490738</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45951.197484490738</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45951.197484490738</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45951.197484490738</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45951.197484490738</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45951.197484490738</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45951.197484490738</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45951.197484490738</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45951.197484490738</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45951.197484490738</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45951.197484490738</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45951.197484490738</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45951.197484490738</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45951.197484490738</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45951.197484490738</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45951.197484490738</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45951.197484490738</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45951.197484490738</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45951.197484490738</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45951.197484490738</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45951.197484490738</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45951.197484490738</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45951.197484490738</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45951.197484490738</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45951.197484490738</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45951.197484490738</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45951.197484490738</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45951.197484490738</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45951.197484490738</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45951.197484490738</v>
      </c>
      <c r="H35" s="138"/>
      <c r="I35" s="136" t="str">
        <f>IFERROR(VLOOKUP(D35,DB!A:F,6,0),"")</f>
        <v/>
      </c>
      <c r="J35" s="136" t="str">
        <f>IFERROR(VLOOKUP(D35,DB!A:G,7,0),"")</f>
        <v/>
      </c>
      <c r="K35" s="140"/>
      <c r="L35" s="141" t="str">
        <f>IFERROR(VLOOKUP(D35,DB!A:I,9,0),"")</f>
        <v/>
      </c>
    </row>
    <row r="36" spans="1:12" ht="15" customHeight="1">
      <c r="A36" s="152"/>
      <c r="B36" s="153" t="str">
        <f>IFERROR(VLOOKUP(D36,DB!A:K,11,0),"")</f>
        <v/>
      </c>
      <c r="C36" s="153"/>
      <c r="D36" s="153"/>
      <c r="E36" s="154"/>
      <c r="F36" s="155"/>
      <c r="G36" s="156">
        <f ca="1">IFERROR(NOW()-F36,"")</f>
        <v>45951.197484490738</v>
      </c>
      <c r="H36" s="155"/>
      <c r="I36" s="153" t="str">
        <f>IFERROR(VLOOKUP(D36,DB!A:F,6,0),"")</f>
        <v/>
      </c>
      <c r="J36" s="153" t="str">
        <f>IFERROR(VLOOKUP(D36,DB!A:G,7,0),"")</f>
        <v/>
      </c>
      <c r="K36" s="157"/>
      <c r="L36" s="158" t="str">
        <f>IFERROR(VLOOKUP(D36,DB!A:I,9,0),"")</f>
        <v/>
      </c>
    </row>
    <row r="37" spans="1:12" ht="15" customHeight="1">
      <c r="A37" s="135"/>
      <c r="B37" s="136" t="str">
        <f>IFERROR(VLOOKUP(D37,DB!A:K,11,0),"")</f>
        <v/>
      </c>
      <c r="C37" s="136"/>
      <c r="D37" s="136"/>
      <c r="E37" s="137"/>
      <c r="F37" s="138"/>
      <c r="G37" s="139">
        <f ca="1">IFERROR(NOW()-F37,"")</f>
        <v>45951.197484490738</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45951.197484490738</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45951.197484490738</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45951.197484490738</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45951.197484490738</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45951.197484490738</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45951.197484490738</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45951.197484490738</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45951.197484490738</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45951.197484490738</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45951.197484490738</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45951.197484490738</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45951.197484490738</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45951.197484490738</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45951.197484490738</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45951.197484490738</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45951.197484490738</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45951.197484490738</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45951.197484490738</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45951.197484490738</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45951.197484490738</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45951.197484490738</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45951.197484490738</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45951.197484490738</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45951.197484490738</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45951.197484490738</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45951.197484490738</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45951.197484490738</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45951.197484490738</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45951.197484490738</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45951.197484490738</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45951.197484490738</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45951.197484490738</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45951.197484490738</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45951.197484490738</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45951.197484490738</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45951.197484490738</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45951.197484490738</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45951.197484490738</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45951.197484490738</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45951.197484490738</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45951.197484490738</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45951.197484490738</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45951.197484490738</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45951.197484490738</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45951.197484490738</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45951.197484490738</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45951.197484490738</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45951.197484490738</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45951.197484490738</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45951.197484490738</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45951.197484490738</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45951.197484490738</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45951.197484490738</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45951.197484490738</v>
      </c>
      <c r="H91" s="138"/>
      <c r="I91" s="136" t="str">
        <f>IFERROR(VLOOKUP(D91,DB!A:F,6,0),"")</f>
        <v/>
      </c>
      <c r="J91" s="136" t="str">
        <f>IFERROR(VLOOKUP(D91,DB!A:G,7,0),"")</f>
        <v/>
      </c>
      <c r="K91" s="140"/>
      <c r="L91" s="141" t="str">
        <f>IFERROR(VLOOKUP(D91,DB!A:I,9,0),"")</f>
        <v/>
      </c>
    </row>
    <row r="92" spans="1:12" ht="15" customHeight="1">
      <c r="A92" s="152"/>
      <c r="B92" s="153" t="str">
        <f>IFERROR(VLOOKUP(D92,DB!A:K,11,0),"")</f>
        <v/>
      </c>
      <c r="C92" s="153"/>
      <c r="D92" s="153"/>
      <c r="E92" s="154"/>
      <c r="F92" s="155"/>
      <c r="G92" s="156">
        <f ca="1">IFERROR(NOW()-F92,"")</f>
        <v>45951.197484490738</v>
      </c>
      <c r="H92" s="155"/>
      <c r="I92" s="153" t="str">
        <f>IFERROR(VLOOKUP(D92,DB!A:F,6,0),"")</f>
        <v/>
      </c>
      <c r="J92" s="153" t="str">
        <f>IFERROR(VLOOKUP(D92,DB!A:G,7,0),"")</f>
        <v/>
      </c>
      <c r="K92" s="157"/>
      <c r="L92" s="158" t="str">
        <f>IFERROR(VLOOKUP(D92,DB!A:I,9,0),"")</f>
        <v/>
      </c>
    </row>
  </sheetData>
  <customSheetViews>
    <customSheetView guid="{F6042A99-DD27-4453-835D-0834D95730CC}" filter="1" showAutoFilter="1">
      <pageMargins left="0" right="0" top="0" bottom="0" header="0" footer="0"/>
      <autoFilter ref="B1:M1" xr:uid="{A4243EF0-FA26-43A2-B770-8589F088E59F}"/>
    </customSheetView>
  </customSheetViews>
  <dataValidations count="2">
    <dataValidation allowBlank="1" showInputMessage="1" showErrorMessage="1" sqref="E1" xr:uid="{5DBA255D-CDD9-49FB-AD3C-AF70AB4EE696}"/>
    <dataValidation type="list" allowBlank="1" showInputMessage="1" showErrorMessage="1" sqref="E2:E9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0"/>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31112</v>
      </c>
      <c r="E3" s="77" t="s">
        <v>38998</v>
      </c>
      <c r="F3" s="77">
        <v>45806.727083333331</v>
      </c>
      <c r="G3" s="78">
        <f ca="1">IFERROR(NOW()-F3,"-")</f>
        <v>144.47040115740674</v>
      </c>
      <c r="H3" s="77">
        <v>45791.543067129627</v>
      </c>
      <c r="I3" s="64" t="str">
        <f>IFERROR(VLOOKUP(D3,DB!A:F,6,0),"")</f>
        <v>SCECO</v>
      </c>
      <c r="J3" s="64" t="str">
        <f>IFERROR(VLOOKUP(D3,DB!A:G,7,0),"")</f>
        <v>No BB Shifted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39086</v>
      </c>
      <c r="B4" s="64" t="str">
        <f>IFERROR(VLOOKUP(D4,DB!A:K,11,0),"")</f>
        <v>R2</v>
      </c>
      <c r="C4" s="64">
        <v>1</v>
      </c>
      <c r="D4" s="64" t="s">
        <v>29202</v>
      </c>
      <c r="E4" s="88" t="s">
        <v>38998</v>
      </c>
      <c r="F4" s="77">
        <v>45824.999837962961</v>
      </c>
      <c r="G4" s="78">
        <f ca="1">IFERROR(NOW()-F4,"-")</f>
        <v>126.19764652777667</v>
      </c>
      <c r="H4" s="77">
        <v>45824.993587962963</v>
      </c>
      <c r="I4" s="64" t="str">
        <f>IFERROR(VLOOKUP(D4,DB!A:F,6,0),"")</f>
        <v>Generator-SG</v>
      </c>
      <c r="J4" s="64" t="str">
        <f>IFERROR(VLOOKUP(D4,DB!A:G,7,0),"")</f>
        <v>Good</v>
      </c>
      <c r="K4" s="89" t="s">
        <v>39087</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39088</v>
      </c>
      <c r="B5" s="18" t="str">
        <f>IFERROR(VLOOKUP(D5,DB!A:K,11,0),"")</f>
        <v>R2</v>
      </c>
      <c r="C5" s="18">
        <v>2</v>
      </c>
      <c r="D5" s="18" t="s">
        <v>17718</v>
      </c>
      <c r="E5" s="116" t="s">
        <v>38998</v>
      </c>
      <c r="F5" s="90">
        <v>45944.495775462965</v>
      </c>
      <c r="G5" s="118">
        <f ca="1">IFERROR(NOW()-F5,"-")</f>
        <v>6.7017090277731768</v>
      </c>
      <c r="H5" s="117">
        <v>45937.721967592595</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c r="C6" s="64"/>
      <c r="D6" s="18"/>
      <c r="E6" s="88"/>
      <c r="F6" s="117"/>
      <c r="G6" s="118"/>
      <c r="H6" s="117"/>
      <c r="I6" s="18"/>
      <c r="J6" s="18"/>
      <c r="K6" s="19"/>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45951.197484490738</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45951.197484490738</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45951.197484490738</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45951.197484490738</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45951.197484490738</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45951.197484490738</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45951.197484490738</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45951.197484490738</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45951.197484490738</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45951.197484490738</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45951.197484490738</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45951.197484490738</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45951.197484490738</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45951.197484490738</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45951.197484490738</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45951.197484490738</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45951.197484490738</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45951.197484490738</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45951.197484490738</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45951.197484490738</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45951.197484490738</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45951.197484490738</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45951.197484490738</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45951.197484490738</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45951.197484490738</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45951.197484490738</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45951.197484490738</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45951.197484490738</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45951.197484490738</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45951.197484490738</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45951.197484490738</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45951.197484490738</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45951.197484490738</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45951.197484490738</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45951.197484490738</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45951.197484490738</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45951.197484490738</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45951.197484490738</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45951.197484490738</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45951.197484490738</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45951.197484490738</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45951.197484490738</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45951.197484490738</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45951.197484490738</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45951.197484490738</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45951.197484490738</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45951.197484490738</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45951.197484490738</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45951.197484490738</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45951.197484490738</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45951.197484490738</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45951.197484490738</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45951.197484490738</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45951.197484490738</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45951.197484490738</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45951.197484490738</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45951.197484490738</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45951.197484490738</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45951.197484490738</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45951.197484490738</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45951.197484490738</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45951.197484490738</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45951.197484490738</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45951.197484490738</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45951.197484490738</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45951.197484490738</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45951.197484490738</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45951.197484490738</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45951.197484490738</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45951.197484490738</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45951.197484490738</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45951.197484490738</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45951.197484490738</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45951.197484490738</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sheetData>
  <dataValidations count="2">
    <dataValidation allowBlank="1" showInputMessage="1" showErrorMessage="1" sqref="E1" xr:uid="{4D935161-CDD3-4592-B877-3FB59C99E142}"/>
    <dataValidation type="list" allowBlank="1" showInputMessage="1" showErrorMessage="1" sqref="E3:E5 E7:E8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2"/>
  <sheetViews>
    <sheetView workbookViewId="0">
      <selection activeCell="A3" sqref="A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R3</v>
      </c>
      <c r="C2" s="18"/>
      <c r="D2" s="18" t="s">
        <v>5037</v>
      </c>
      <c r="E2" s="18"/>
      <c r="F2" s="20"/>
      <c r="G2" s="21">
        <f t="shared" ref="G2:G39" ca="1" si="0">IFERROR(NOW()-F2,"-")</f>
        <v>45951.197484490738</v>
      </c>
      <c r="H2" s="22"/>
      <c r="I2" s="19" t="str">
        <f>IFERROR(VLOOKUP(D2,DB!A:F,6,0),"")</f>
        <v>Power Cube</v>
      </c>
      <c r="J2" s="18" t="str">
        <f>IFERROR(VLOOKUP(D2,DB!A:G,7,0),"")</f>
        <v>Good</v>
      </c>
      <c r="K2" s="47"/>
      <c r="L2" s="23" t="str">
        <f>IFERROR(VLOOKUP(D2,DB!A:I,9,0),"")</f>
        <v>Zain</v>
      </c>
    </row>
    <row r="3" spans="1:13" ht="15" customHeight="1">
      <c r="A3" s="19"/>
      <c r="B3" s="64" t="str">
        <f>IFERROR(VLOOKUP(D3,DB!A:K,11,0),"")</f>
        <v>R3</v>
      </c>
      <c r="C3" s="18"/>
      <c r="D3" s="18" t="s">
        <v>19145</v>
      </c>
      <c r="E3" s="18"/>
      <c r="F3" s="20"/>
      <c r="G3" s="21">
        <f t="shared" ca="1" si="0"/>
        <v>45951.197484490738</v>
      </c>
      <c r="H3" s="22"/>
      <c r="I3" s="19" t="str">
        <f>IFERROR(VLOOKUP(D3,DB!A:F,6,0),"")</f>
        <v>Power Cube</v>
      </c>
      <c r="J3" s="18" t="str">
        <f>IFERROR(VLOOKUP(D3,DB!A:G,7,0),"")</f>
        <v>No BB Design+Good</v>
      </c>
      <c r="K3" s="47"/>
      <c r="L3" s="23" t="str">
        <f>IFERROR(VLOOKUP(D3,DB!A:I,9,0),"")</f>
        <v>Latis</v>
      </c>
    </row>
    <row r="4" spans="1:13" ht="15" customHeight="1">
      <c r="A4" s="19"/>
      <c r="B4" s="64" t="str">
        <f>IFERROR(VLOOKUP(D4,DB!A:K,11,0),"")</f>
        <v>R3</v>
      </c>
      <c r="C4" s="18"/>
      <c r="D4" s="18" t="s">
        <v>25282</v>
      </c>
      <c r="E4" s="18"/>
      <c r="F4" s="20"/>
      <c r="G4" s="21">
        <f t="shared" ca="1" si="0"/>
        <v>45951.197484490738</v>
      </c>
      <c r="H4" s="22"/>
      <c r="I4" s="19" t="str">
        <f>IFERROR(VLOOKUP(D4,DB!A:F,6,0),"")</f>
        <v>Power Cube</v>
      </c>
      <c r="J4" s="18" t="str">
        <f>IFERROR(VLOOKUP(D4,DB!A:G,7,0),"")</f>
        <v>No BB Design+Good</v>
      </c>
      <c r="K4" s="47"/>
      <c r="L4" s="23" t="str">
        <f>IFERROR(VLOOKUP(D4,DB!A:I,9,0),"")</f>
        <v>Latis</v>
      </c>
    </row>
    <row r="5" spans="1:13" ht="15" customHeight="1">
      <c r="A5" s="19"/>
      <c r="B5" s="64" t="str">
        <f>IFERROR(VLOOKUP(D5,DB!A:K,11,0),"")</f>
        <v/>
      </c>
      <c r="C5" s="18"/>
      <c r="D5" s="18"/>
      <c r="E5" s="18"/>
      <c r="F5" s="20"/>
      <c r="G5" s="21">
        <f t="shared" ca="1" si="0"/>
        <v>45951.197484490738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45951.197484490738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45951.197484490738</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45951.197484490738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45951.197484490738</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45951.197484490738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45951.197484490738</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45951.197484490738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45951.197484490738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45951.197484490738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45951.197484490738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45951.197484490738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45951.197484490738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45951.197484490738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45951.197484490738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45951.197484490738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45951.197484490738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45951.197484490738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45951.197484490738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45951.197484490738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45951.197484490738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45951.197484490738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45951.197484490738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45951.197484490738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45951.197484490738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45951.197484490738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45951.197484490738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45951.197484490738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45951.197484490738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45951.197484490738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45951.197484490738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45951.197484490738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45951.197484490738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45951.197484490738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45951.197484490738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ref="G40:G103" ca="1" si="1">IFERROR(NOW()-F40,"-")</f>
        <v>45951.197484490738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45951.197484490738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45951.197484490738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45951.197484490738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45951.197484490738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45951.197484490738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45951.197484490738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45951.197484490738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45951.197484490738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45951.197484490738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45951.197484490738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45951.197484490738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45951.197484490738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45951.197484490738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45951.197484490738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45951.197484490738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45951.197484490738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45951.197484490738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45951.197484490738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45951.197484490738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45951.197484490738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45951.197484490738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45951.197484490738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45951.197484490738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45951.197484490738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45951.197484490738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45951.197484490738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45951.197484490738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45951.197484490738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45951.197484490738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45951.197484490738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45951.197484490738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45951.197484490738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45951.197484490738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45951.197484490738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45951.197484490738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45951.197484490738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45951.197484490738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45951.197484490738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45951.197484490738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45951.197484490738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45951.197484490738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45951.197484490738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45951.197484490738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45951.197484490738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45951.197484490738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45951.197484490738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45951.197484490738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45951.197484490738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45951.197484490738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45951.197484490738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45951.197484490738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45951.197484490738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45951.197484490738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45951.197484490738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45951.197484490738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45951.197484490738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45951.197484490738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45951.197484490738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45951.197484490738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45951.197484490738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45951.197484490738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45951.197484490738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45951.197484490738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ref="G104:G167" ca="1" si="2">IFERROR(NOW()-F104,"-")</f>
        <v>45951.197484490738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45951.197484490738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45951.197484490738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45951.197484490738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45951.197484490738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45951.197484490738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45951.197484490738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45951.197484490738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45951.197484490738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45951.197484490738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45951.197484490738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45951.197484490738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45951.197484490738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45951.197484490738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45951.197484490738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45951.197484490738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45951.197484490738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45951.197484490738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45951.197484490738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45951.197484490738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45951.197484490738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45951.197484490738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45951.197484490738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45951.197484490738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45951.197484490738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45951.197484490738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45951.197484490738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45951.197484490738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45951.197484490738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45951.197484490738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45951.197484490738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45951.197484490738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45951.197484490738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45951.197484490738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45951.197484490738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45951.197484490738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45951.197484490738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45951.197484490738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45951.197484490738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45951.197484490738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45951.197484490738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45951.197484490738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45951.197484490738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45951.197484490738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45951.197484490738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45951.197484490738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45951.197484490738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45951.197484490738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45951.197484490738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45951.197484490738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45951.197484490738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45951.197484490738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45951.197484490738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45951.197484490738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45951.197484490738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45951.197484490738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45951.197484490738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45951.197484490738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45951.197484490738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45951.197484490738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45951.197484490738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45951.197484490738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45951.197484490738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45951.197484490738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ref="G168:G231" ca="1" si="3">IFERROR(NOW()-F168,"-")</f>
        <v>45951.197484490738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45951.197484490738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45951.197484490738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45951.197484490738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45951.197484490738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45951.197484490738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45951.197484490738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45951.197484490738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45951.197484490738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45951.197484490738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45951.197484490738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45951.197484490738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45951.197484490738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45951.197484490738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45951.197484490738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45951.197484490738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45951.197484490738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45951.197484490738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45951.197484490738</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45951.197484490738</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45951.197484490738</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45951.197484490738</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45951.197484490738</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45951.197484490738</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45951.197484490738</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45951.197484490738</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45951.197484490738</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45951.197484490738</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45951.197484490738</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45951.197484490738</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45951.197484490738</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45951.197484490738</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45951.197484490738</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45951.197484490738</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45951.197484490738</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45951.197484490738</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45951.197484490738</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45951.197484490738</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45951.197484490738</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45951.197484490738</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45951.197484490738</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45951.197484490738</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45951.197484490738</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45951.197484490738</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45951.197484490738</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45951.197484490738</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45951.197484490738</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45951.197484490738</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45951.197484490738</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45951.197484490738</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45951.197484490738</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45951.197484490738</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45951.197484490738</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45951.197484490738</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45951.197484490738</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45951.197484490738</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45951.197484490738</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45951.197484490738</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45951.197484490738</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45951.197484490738</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45951.197484490738</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45951.197484490738</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45951.197484490738</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45951.197484490738</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ref="G232:G295" ca="1" si="4">IFERROR(NOW()-F232,"-")</f>
        <v>45951.197484490738</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45951.197484490738</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45951.197484490738</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45951.197484490738</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45951.197484490738</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45951.197484490738</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45951.197484490738</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45951.197484490738</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45951.197484490738</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45951.197484490738</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45951.197484490738</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45951.197484490738</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45951.197484490738</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45951.197484490738</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45951.197484490738</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45951.197484490738</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45951.197484490738</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45951.197484490738</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45951.197484490738</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45951.197484490738</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45951.197484490738</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45951.197484490738</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45951.197484490738</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45951.197484490738</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45951.197484490738</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45951.197484490738</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45951.197484490738</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45951.197484490738</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45951.197484490738</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45951.197484490738</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45951.197484490738</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45951.197484490738</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45951.197484490738</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45951.197484490738</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45951.197484490738</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45951.197484490738</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45951.197484490738</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45951.197484490738</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45951.197484490738</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45951.197484490738</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45951.197484490738</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45951.197484490738</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45951.197484490738</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45951.197484490738</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45951.197484490738</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45951.197484490738</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45951.197484490738</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45951.197484490738</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45951.197484490738</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45951.197484490738</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45951.197484490738</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45951.197484490738</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45951.197484490738</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45951.197484490738</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45951.197484490738</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45951.197484490738</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45951.197484490738</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45951.197484490738</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45951.197484490738</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45951.197484490738</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45951.197484490738</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45951.197484490738</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45951.197484490738</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45951.197484490738</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ref="G296:G359" ca="1" si="5">IFERROR(NOW()-F296,"-")</f>
        <v>45951.197484490738</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45951.197484490738</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45951.197484490738</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45951.197484490738</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45951.197484490738</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45951.197484490738</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45951.197484490738</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45951.197484490738</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45951.197484490738</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45951.197484490738</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45951.197484490738</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45951.197484490738</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45951.197484490738</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45951.197484490738</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45951.197484490738</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45951.197484490738</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45951.197484490738</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45951.197484490738</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45951.197484490738</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45951.197484490738</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45951.197484490738</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45951.197484490738</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45951.197484490738</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45951.197484490738</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45951.197484490738</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45951.197484490738</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45951.197484490738</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45951.197484490738</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45951.197484490738</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45951.197484490738</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45951.197484490738</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45951.197484490738</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45951.197484490738</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45951.197484490738</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45951.197484490738</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45951.197484490738</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45951.197484490738</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45951.197484490738</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45951.197484490738</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45951.197484490738</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45951.197484490738</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45951.197484490738</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45951.197484490738</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45951.197484490738</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45951.197484490738</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45951.197484490738</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45951.197484490738</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45951.197484490738</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45951.197484490738</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45951.197484490738</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45951.197484490738</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45951.197484490738</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45951.197484490738</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45951.197484490738</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45951.197484490738</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45951.197484490738</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45951.197484490738</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45951.197484490738</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45951.197484490738</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45951.197484490738</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45951.197484490738</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45951.197484490738</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45951.197484490738</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45951.197484490738</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ref="G360:G423" ca="1" si="6">IFERROR(NOW()-F360,"-")</f>
        <v>45951.197484490738</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45951.197484490738</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45951.197484490738</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45951.197484490738</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45951.197484490738</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45951.197484490738</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45951.197484490738</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45951.197484490738</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45951.197484490738</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45951.197484490738</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45951.197484490738</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45951.197484490738</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45951.197484490738</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45951.197484490738</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45951.197484490738</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45951.197484490738</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45951.197484490738</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45951.197484490738</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45951.197484490738</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45951.197484490738</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45951.197484490738</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45951.197484490738</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45951.197484490738</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45951.197484490738</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45951.197484490738</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45951.197484490738</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45951.197484490738</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45951.197484490738</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45951.197484490738</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45951.197484490738</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45951.197484490738</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45951.197484490738</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45951.197484490738</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45951.197484490738</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45951.197484490738</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45951.197484490738</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45951.197484490738</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45951.197484490738</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45951.197484490738</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45951.197484490738</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45951.197484490738</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45951.197484490738</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45951.197484490738</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45951.197484490738</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45951.197484490738</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45951.197484490738</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45951.197484490738</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45951.197484490738</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45951.197484490738</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45951.197484490738</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45951.197484490738</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45951.197484490738</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45951.197484490738</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45951.197484490738</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45951.197484490738</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45951.197484490738</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45951.197484490738</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45951.197484490738</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45951.197484490738</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45951.197484490738</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45951.197484490738</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45951.197484490738</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45951.197484490738</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45951.197484490738</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ref="G424:G487" ca="1" si="7">IFERROR(NOW()-F424,"-")</f>
        <v>45951.197484490738</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45951.197484490738</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45951.197484490738</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45951.197484490738</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45951.197484490738</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45951.197484490738</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45951.197484490738</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45951.197484490738</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45951.197484490738</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45951.197484490738</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45951.197484490738</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45951.197484490738</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45951.197484490738</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45951.197484490738</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45951.197484490738</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45951.197484490738</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45951.197484490738</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45951.197484490738</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45951.197484490738</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45951.197484490738</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45951.197484490738</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45951.197484490738</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45951.197484490738</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45951.197484490738</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45951.197484490738</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45951.197484490738</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45951.197484490738</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45951.197484490738</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45951.197484490738</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45951.197484490738</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45951.197484490738</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45951.197484490738</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45951.197484490738</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45951.197484490738</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45951.197484490738</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45951.197484490738</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45951.197484490738</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45951.197484490738</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45951.197484490738</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45951.197484490738</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45951.197484490738</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45951.197484490738</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45951.197484490738</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45951.197484490738</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45951.197484490738</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45951.197484490738</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45951.197484490738</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45951.197484490738</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45951.197484490738</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45951.197484490738</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45951.197484490738</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45951.197484490738</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45951.197484490738</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45951.197484490738</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45951.197484490738</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45951.197484490738</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45951.197484490738</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45951.197484490738</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45951.197484490738</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45951.197484490738</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45951.197484490738</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45951.197484490738</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45951.197484490738</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45951.197484490738</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ref="G488:G551" ca="1" si="8">IFERROR(NOW()-F488,"-")</f>
        <v>45951.197484490738</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45951.197484490738</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45951.197484490738</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45951.197484490738</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45951.197484490738</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45951.197484490738</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45951.197484490738</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45951.197484490738</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45951.197484490738</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45951.197484490738</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45951.197484490738</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45951.197484490738</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45951.197484490738</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45951.197484490738</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45951.197484490738</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45951.197484490738</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45951.197484490738</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45951.197484490738</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45951.197484490738</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45951.197484490738</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45951.197484490738</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45951.197484490738</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45951.197484490738</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45951.197484490738</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45951.197484490738</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45951.197484490738</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45951.197484490738</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45951.197484490738</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45951.197484490738</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45951.197484490738</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45951.197484490738</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45951.197484490738</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45951.197484490738</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45951.197484490738</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45951.197484490738</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45951.197484490738</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45951.197484490738</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45951.197484490738</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45951.197484490738</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45951.197484490738</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45951.197484490738</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45951.197484490738</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45951.197484490738</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45951.197484490738</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45951.197484490738</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45951.197484490738</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45951.197484490738</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45951.197484490738</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45951.197484490738</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45951.197484490738</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45951.197484490738</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45951.197484490738</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45951.197484490738</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45951.197484490738</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45951.197484490738</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45951.197484490738</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45951.197484490738</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45951.197484490738</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45951.197484490738</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45951.197484490738</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45951.197484490738</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45951.197484490738</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45951.197484490738</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45951.197484490738</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ref="G552:G615" ca="1" si="9">IFERROR(NOW()-F552,"-")</f>
        <v>45951.197484490738</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45951.197484490738</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45951.197484490738</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45951.197484490738</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45951.197484490738</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45951.197484490738</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45951.197484490738</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45951.197484490738</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45951.197484490738</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45951.197484490738</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45951.197484490738</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45951.197484490738</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45951.197484490738</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45951.197484490738</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45951.197484490738</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45951.197484490738</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45951.197484490738</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45951.197484490738</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45951.197484490738</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45951.197484490738</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45951.197484490738</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45951.197484490738</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45951.197484490738</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45951.197484490738</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45951.197484490738</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45951.197484490738</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45951.197484490738</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45951.197484490738</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45951.197484490738</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45951.197484490738</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45951.197484490738</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45951.197484490738</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45951.197484490738</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45951.197484490738</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45951.197484490738</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45951.197484490738</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45951.197484490738</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45951.197484490738</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45951.197484490738</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45951.197484490738</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45951.197484490738</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45951.197484490738</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45951.197484490738</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45951.197484490738</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45951.197484490738</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45951.197484490738</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45951.197484490738</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45951.197484490738</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45951.197484490738</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45951.197484490738</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45951.197484490738</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45951.197484490738</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45951.197484490738</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45951.197484490738</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45951.197484490738</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45951.197484490738</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45951.197484490738</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45951.197484490738</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45951.197484490738</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45951.197484490738</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45951.197484490738</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45951.197484490738</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45951.197484490738</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45951.197484490738</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ref="G616:G679" ca="1" si="10">IFERROR(NOW()-F616,"-")</f>
        <v>45951.197484490738</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45951.197484490738</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45951.197484490738</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45951.197484490738</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45951.197484490738</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45951.197484490738</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45951.197484490738</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45951.197484490738</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45951.197484490738</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45951.197484490738</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45951.197484490738</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45951.197484490738</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45951.197484490738</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45951.197484490738</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45951.197484490738</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45951.197484490738</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45951.197484490738</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45951.197484490738</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45951.197484490738</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45951.197484490738</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45951.197484490738</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45951.197484490738</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45951.197484490738</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45951.197484490738</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45951.197484490738</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45951.197484490738</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45951.197484490738</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45951.197484490738</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45951.197484490738</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45951.197484490738</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45951.197484490738</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45951.197484490738</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45951.197484490738</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45951.197484490738</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45951.197484490738</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45951.197484490738</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45951.197484490738</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45951.197484490738</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45951.197484490738</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45951.197484490738</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45951.197484490738</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45951.197484490738</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45951.197484490738</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45951.197484490738</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45951.197484490738</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45951.197484490738</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45951.197484490738</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45951.197484490738</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45951.197484490738</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45951.197484490738</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45951.197484490738</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45951.197484490738</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45951.197484490738</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45951.197484490738</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45951.197484490738</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45951.197484490738</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45951.197484490738</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45951.197484490738</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45951.197484490738</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45951.197484490738</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45951.197484490738</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45951.197484490738</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45951.197484490738</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45951.197484490738</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ref="G680:G743" ca="1" si="11">IFERROR(NOW()-F680,"-")</f>
        <v>45951.197484490738</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45951.197484490738</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45951.197484490738</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45951.197484490738</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45951.197484490738</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45951.197484490738</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45951.197484490738</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45951.197484490738</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45951.197484490738</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45951.197484490738</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45951.197484490738</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45951.197484490738</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45951.197484490738</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45951.197484490738</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45951.197484490738</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45951.197484490738</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45951.197484490738</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45951.197484490738</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45951.197484490738</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45951.197484490738</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45951.197484490738</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45951.197484490738</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45951.197484490738</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45951.197484490738</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45951.197484490738</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45951.197484490738</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45951.197484490738</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45951.197484490738</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45951.197484490738</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45951.197484490738</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45951.197484490738</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45951.197484490738</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45951.197484490738</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45951.197484490738</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45951.197484490738</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45951.197484490738</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45951.197484490738</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45951.197484490738</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45951.197484490738</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45951.197484490738</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45951.197484490738</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45951.197484490738</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45951.197484490738</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45951.197484490738</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45951.197484490738</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45951.197484490738</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45951.197484490738</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45951.197484490738</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45951.197484490738</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45951.197484490738</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45951.197484490738</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45951.197484490738</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45951.197484490738</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45951.197484490738</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45951.197484490738</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45951.197484490738</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45951.197484490738</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45951.197484490738</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45951.197484490738</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45951.197484490738</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45951.197484490738</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45951.197484490738</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45951.197484490738</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45951.197484490738</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ref="G744:G807" ca="1" si="12">IFERROR(NOW()-F744,"-")</f>
        <v>45951.197484490738</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45951.197484490738</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45951.197484490738</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45951.197484490738</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45951.197484490738</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45951.197484490738</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45951.197484490738</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45951.197484490738</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45951.197484490738</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45951.197484490738</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45951.197484490738</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45951.197484490738</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45951.197484490738</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45951.197484490738</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45951.197484490738</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45951.197484490738</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45951.197484490738</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45951.197484490738</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45951.197484490738</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45951.197484490738</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45951.197484490738</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45951.197484490738</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45951.197484490738</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45951.197484490738</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45951.197484490738</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45951.197484490738</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45951.197484490738</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45951.197484490738</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45951.197484490738</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45951.197484490738</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45951.197484490738</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45951.197484490738</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45951.197484490738</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45951.197484490738</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45951.197484490738</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45951.197484490738</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45951.197484490738</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45951.197484490738</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45951.197484490738</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45951.197484490738</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45951.197484490738</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45951.197484490738</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45951.197484490738</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45951.197484490738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45951.197484490738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45951.197484490738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45951.197484490738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45951.197484490738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45951.197484490738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45951.197484490738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45951.197484490738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45951.197484490738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45951.197484490738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45951.197484490738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45951.197484490738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45951.197484490738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45951.197484490738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45951.197484490738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45951.197484490738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45951.197484490738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45951.197484490738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45951.197484490738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45951.197484490738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45951.197484490738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ref="G808:G871" ca="1" si="13">IFERROR(NOW()-F808,"-")</f>
        <v>45951.197484490738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45951.197484490738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45951.197484490738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45951.197484490738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45951.197484490738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45951.197484490738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45951.197484490738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45951.197484490738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45951.197484490738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45951.197484490738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45951.197484490738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45951.197484490738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45951.197484490738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45951.197484490738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45951.197484490738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45951.197484490738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45951.197484490738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45951.197484490738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45951.197484490738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45951.197484490738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45951.197484490738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45951.197484490738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45951.197484490738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45951.197484490738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45951.197484490738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45951.197484490738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45951.197484490738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45951.197484490738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45951.197484490738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45951.197484490738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45951.197484490738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45951.197484490738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45951.197484490738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45951.197484490738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45951.197484490738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45951.197484490738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45951.197484490738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45951.197484490738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45951.197484490738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45951.197484490738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45951.197484490738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45951.197484490738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45951.197484490738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45951.197484490738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45951.197484490738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45951.197484490738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45951.197484490738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45951.197484490738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45951.197484490738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45951.197484490738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45951.197484490738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45951.197484490738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45951.197484490738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45951.197484490738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45951.197484490738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45951.197484490738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45951.197484490738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45951.197484490738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45951.197484490738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45951.197484490738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45951.197484490738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45951.197484490738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45951.197484490738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45951.197484490738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ref="G872:G935" ca="1" si="14">IFERROR(NOW()-F872,"-")</f>
        <v>45951.197484490738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45951.197484490738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45951.197484490738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45951.197484490738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45951.197484490738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45951.197484490738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45951.197484490738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45951.197484490738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45951.197484490738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45951.197484490738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45951.197484490738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45951.197484490738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45951.197484490738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45951.197484490738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45951.197484490738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45951.197484490738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45951.197484490738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45951.197484490738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45951.197484490738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45951.197484490738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45951.197484490738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45951.197484490738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45951.197484490738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45951.197484490738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45951.197484490738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45951.197484490738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45951.197484490738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45951.197484490738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45951.197484490738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45951.197484490738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45951.197484490738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45951.197484490738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45951.197484490738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45951.197484490738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45951.197484490738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45951.197484490738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45951.197484490738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45951.197484490738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45951.197484490738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45951.197484490738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45951.197484490738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45951.197484490738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45951.197484490738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45951.197484490738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45951.197484490738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45951.197484490738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45951.197484490738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45951.197484490738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45951.197484490738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45951.197484490738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45951.197484490738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45951.197484490738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45951.197484490738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45951.197484490738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45951.197484490738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45951.197484490738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45951.197484490738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45951.197484490738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45951.197484490738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45951.197484490738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45951.197484490738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45951.197484490738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45951.197484490738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45951.197484490738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ref="G936:G999" ca="1" si="15">IFERROR(NOW()-F936,"-")</f>
        <v>45951.197484490738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45951.197484490738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45951.197484490738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45951.197484490738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45951.197484490738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45951.197484490738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45951.197484490738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45951.197484490738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45951.197484490738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45951.197484490738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45951.197484490738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45951.197484490738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45951.197484490738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45951.197484490738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45951.197484490738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45951.197484490738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45951.197484490738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45951.197484490738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45951.197484490738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45951.197484490738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45951.197484490738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45951.197484490738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45951.197484490738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45951.197484490738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45951.197484490738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45951.197484490738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45951.197484490738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45951.197484490738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45951.197484490738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45951.197484490738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45951.197484490738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45951.197484490738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45951.197484490738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45951.197484490738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45951.197484490738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45951.197484490738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45951.197484490738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45951.197484490738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45951.197484490738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45951.197484490738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45951.197484490738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45951.197484490738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45951.197484490738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45951.197484490738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45951.197484490738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45951.197484490738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45951.197484490738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45951.197484490738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45951.197484490738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45951.197484490738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45951.197484490738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45951.197484490738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45951.197484490738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45951.197484490738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45951.197484490738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45951.197484490738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45951.197484490738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45951.197484490738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45951.197484490738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45951.197484490738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45951.197484490738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45951.197484490738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45951.197484490738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45951.197484490738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ref="G1000:G1063" ca="1" si="16">IFERROR(NOW()-F1000,"-")</f>
        <v>45951.197484490738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45951.197484490738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45951.197484490738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45951.197484490738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45951.197484490738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45951.197484490738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45951.197484490738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45951.197484490738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45951.197484490738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45951.197484490738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45951.197484490738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45951.197484490738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45951.197484490738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45951.197484490738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45951.197484490738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45951.197484490738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45951.197484490738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45951.197484490738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45951.197484490738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45951.197484490738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45951.197484490738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45951.197484490738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45951.197484490738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45951.197484490738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45951.197484490738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45951.197484490738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45951.197484490738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45951.197484490738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45951.197484490738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45951.197484490738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45951.197484490738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45951.197484490738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45951.197484490738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45951.197484490738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45951.197484490738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45951.197484490738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45951.197484490738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45951.197484490738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45951.197484490738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45951.197484490738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45951.197484490738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45951.197484490738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45951.197484490738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45951.197484490738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45951.197484490738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45951.197484490738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45951.197484490738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45951.197484490738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45951.197484490738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45951.197484490738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45951.197484490738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45951.197484490738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45951.197484490738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45951.197484490738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45951.197484490738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45951.197484490738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45951.197484490738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45951.197484490738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45951.197484490738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45951.197484490738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45951.197484490738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45951.197484490738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45951.197484490738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45951.197484490738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ref="G1064:G1127" ca="1" si="17">IFERROR(NOW()-F1064,"-")</f>
        <v>45951.197484490738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45951.197484490738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45951.197484490738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45951.197484490738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45951.197484490738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45951.197484490738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45951.197484490738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45951.197484490738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45951.197484490738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45951.197484490738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45951.197484490738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45951.197484490738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45951.197484490738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45951.197484490738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45951.197484490738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45951.197484490738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45951.197484490738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45951.197484490738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45951.197484490738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45951.197484490738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45951.197484490738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45951.197484490738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45951.197484490738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45951.197484490738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45951.197484490738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45951.197484490738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45951.197484490738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45951.197484490738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45951.197484490738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45951.197484490738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45951.197484490738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45951.197484490738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45951.197484490738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45951.197484490738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45951.197484490738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45951.197484490738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45951.197484490738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45951.197484490738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45951.197484490738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45951.197484490738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45951.197484490738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45951.197484490738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45951.197484490738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45951.197484490738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45951.197484490738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45951.197484490738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45951.197484490738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45951.197484490738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45951.197484490738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45951.197484490738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45951.197484490738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45951.197484490738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45951.197484490738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45951.197484490738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45951.197484490738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45951.197484490738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45951.197484490738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45951.197484490738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45951.197484490738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45951.197484490738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45951.197484490738</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45951.197484490738</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45951.197484490738</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45951.197484490738</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ref="G1128:G1142" ca="1" si="18">IFERROR(NOW()-F1128,"-")</f>
        <v>45951.197484490738</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45951.197484490738</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45951.197484490738</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45951.197484490738</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45951.197484490738</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45951.197484490738</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45951.197484490738</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45951.197484490738</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45951.197484490738</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45951.197484490738</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45951.197484490738</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45951.197484490738</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45951.197484490738</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45951.197484490738</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45951.197484490738</v>
      </c>
      <c r="H1142" s="22"/>
      <c r="I1142" s="19" t="str">
        <f>IFERROR(VLOOKUP(D1142,DB!A:F,6,0),"")</f>
        <v/>
      </c>
      <c r="J1142" s="18" t="str">
        <f>IFERROR(VLOOKUP(D1142,DB!A:G,7,0),"")</f>
        <v/>
      </c>
      <c r="K1142" s="47"/>
      <c r="L1142" s="23" t="str">
        <f>IFERROR(VLOOKUP(D1142,DB!A:I,9,0),"")</f>
        <v/>
      </c>
    </row>
  </sheetData>
  <dataValidations count="2">
    <dataValidation allowBlank="1" showInputMessage="1" showErrorMessage="1" sqref="E1" xr:uid="{5914219A-CB83-432D-936A-CC0CB6F3982A}"/>
    <dataValidation type="list" allowBlank="1" showInputMessage="1" showErrorMessage="1" sqref="E2:E11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2"/>
  <sheetViews>
    <sheetView workbookViewId="0">
      <selection activeCell="B7" sqref="B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39090</v>
      </c>
      <c r="B2" s="98" t="str">
        <f>IFERROR(VLOOKUP(D2,DB!A:K,11,0),"")</f>
        <v>R4</v>
      </c>
      <c r="C2" s="99">
        <v>1</v>
      </c>
      <c r="D2" s="95" t="s">
        <v>35115</v>
      </c>
      <c r="E2" s="100" t="s">
        <v>38998</v>
      </c>
      <c r="F2" s="101">
        <v>45703.480717592596</v>
      </c>
      <c r="G2" s="102">
        <f ca="1">IFERROR(NOW()-F2,"")</f>
        <v>247.71676689814194</v>
      </c>
      <c r="H2" s="101">
        <v>45703.474768518521</v>
      </c>
      <c r="I2" s="98" t="str">
        <f>IFERROR(VLOOKUP(D2,DB!A:F,6,0),"")</f>
        <v>SCECO</v>
      </c>
      <c r="J2" s="98" t="str">
        <f>IFERROR(VLOOKUP(D2,DB!A:G,7,0),"")</f>
        <v>Dead</v>
      </c>
      <c r="K2" s="103" t="s">
        <v>39091</v>
      </c>
      <c r="L2" s="95" t="str">
        <f>IFERROR(VLOOKUP(D2,DB!A:I,9,0),"")</f>
        <v>Latis</v>
      </c>
    </row>
    <row r="3" spans="1:16" ht="15" customHeight="1">
      <c r="A3" s="121" t="s">
        <v>39092</v>
      </c>
      <c r="B3" s="121" t="str">
        <f>IFERROR(VLOOKUP(D3,DB!A:K,11,0),"")</f>
        <v>R4</v>
      </c>
      <c r="C3" s="122">
        <v>2</v>
      </c>
      <c r="D3" s="95" t="s">
        <v>38850</v>
      </c>
      <c r="E3" s="100" t="s">
        <v>38998</v>
      </c>
      <c r="F3" s="125">
        <v>45951.064108796294</v>
      </c>
      <c r="G3" s="126">
        <f ca="1">IFERROR(NOW()-F3,"")</f>
        <v>0.13337569444411201</v>
      </c>
      <c r="H3" s="125">
        <v>45951.057476851849</v>
      </c>
      <c r="I3" s="121" t="str">
        <f>IFERROR(VLOOKUP(D3,DB!A:F,6,0),"")</f>
        <v>Generator-SG</v>
      </c>
      <c r="J3" s="121" t="str">
        <f>IFERROR(VLOOKUP(D3,DB!A:G,7,0),"")</f>
        <v>Vandalized</v>
      </c>
      <c r="K3" s="127" t="s">
        <v>39093</v>
      </c>
      <c r="L3" s="123" t="str">
        <f>IFERROR(VLOOKUP(D3,DB!A:I,9,0),"")</f>
        <v>Latis</v>
      </c>
    </row>
    <row r="4" spans="1:16" ht="15" customHeight="1">
      <c r="A4" s="121"/>
      <c r="B4" s="121" t="str">
        <f>IFERROR(VLOOKUP(D4,DB!A:K,11,0),"")</f>
        <v/>
      </c>
      <c r="C4" s="122"/>
      <c r="D4" s="95"/>
      <c r="E4" s="100"/>
      <c r="F4" s="125"/>
      <c r="G4" s="126">
        <f ca="1">IFERROR(NOW()-F4,"")</f>
        <v>45951.197484490738</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45951.197484490738</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45951.197484490738</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45951.197484490738</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45951.197484490738</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45951.197484490738</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45951.197484490738</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45951.197484490738</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45951.197484490738</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45951.197484490738</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45951.197484490738</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45951.197484490738</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45951.197484490738</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45951.197484490738</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45951.197484490738</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45951.197484490738</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45951.197484490738</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45951.197484490738</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45951.197484490738</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45951.197484490738</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45951.197484490738</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45951.197484490738</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45951.197484490738</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45951.197484490738</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45951.197484490738</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45951.197484490738</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45951.197484490738</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45951.197484490738</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45951.197484490738</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45951.197484490738</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45951.197484490738</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45951.197484490738</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45951.197484490738</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45951.197484490738</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45951.197484490738</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45951.197484490738</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45951.197484490738</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45951.197484490738</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45951.197484490738</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45951.197484490738</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45951.197484490738</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45951.197484490738</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45951.197484490738</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45951.197484490738</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45951.197484490738</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45951.197484490738</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45951.197484490738</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45951.197484490738</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45951.197484490738</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45951.197484490738</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45951.197484490738</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45951.197484490738</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45951.197484490738</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45951.197484490738</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45951.197484490738</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45951.197484490738</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45951.197484490738</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45951.197484490738</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45951.197484490738</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45951.197484490738</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45951.197484490738</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45951.197484490738</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45951.197484490738</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45951.197484490738</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45951.197484490738</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45951.197484490738</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45951.197484490738</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45951.197484490738</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45951.197484490738</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45951.197484490738</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45951.197484490738</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45951.197484490738</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45951.197484490738</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45951.197484490738</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45951.197484490738</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45951.197484490738</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45951.197484490738</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45951.197484490738</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45951.197484490738</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45951.197484490738</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45951.197484490738</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45951.197484490738</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45951.197484490738</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45951.197484490738</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45951.197484490738</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45951.197484490738</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45951.197484490738</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45951.197484490738</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45951.197484490738</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45951.197484490738</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45951.197484490738</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45951.197484490738</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45951.197484490738</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45951.197484490738</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45951.197484490738</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45951.197484490738</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45951.197484490738</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45951.197484490738</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45951.197484490738</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45951.197484490738</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45951.197484490738</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45951.197484490738</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45951.197484490738</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45951.197484490738</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45951.197484490738</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45951.197484490738</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45951.197484490738</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45951.197484490738</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45951.197484490738</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45951.197484490738</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45951.197484490738</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45951.197484490738</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45951.197484490738</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45951.197484490738</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45951.197484490738</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45951.197484490738</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45951.197484490738</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45951.197484490738</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45951.197484490738</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45951.197484490738</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45951.197484490738</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45951.197484490738</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45951.197484490738</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45951.197484490738</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45951.197484490738</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45951.197484490738</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45951.197484490738</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45951.197484490738</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45951.197484490738</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45951.197484490738</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45951.197484490738</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45951.197484490738</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45951.197484490738</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45951.197484490738</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45951.197484490738</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45951.197484490738</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45951.197484490738</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45951.197484490738</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45951.197484490738</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45951.197484490738</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45951.197484490738</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45951.197484490738</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45951.197484490738</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45951.197484490738</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45951.197484490738</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45951.197484490738</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45951.197484490738</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45951.197484490738</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45951.197484490738</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45951.197484490738</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45951.197484490738</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45951.197484490738</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45951.197484490738</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45951.197484490738</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45951.197484490738</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45951.197484490738</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45951.197484490738</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45951.197484490738</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45951.197484490738</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45951.197484490738</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45951.197484490738</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45951.197484490738</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45951.197484490738</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45951.197484490738</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45951.197484490738</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45951.197484490738</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45951.197484490738</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45951.197484490738</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45951.197484490738</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45951.197484490738</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45951.197484490738</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45951.197484490738</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45951.197484490738</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45951.197484490738</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45951.197484490738</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45951.197484490738</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45951.197484490738</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45951.197484490738</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45951.197484490738</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45951.197484490738</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45951.197484490738</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45951.197484490738</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45951.197484490738</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45951.197484490738</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45951.197484490738</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45951.197484490738</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45951.197484490738</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45951.197484490738</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45951.197484490738</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45951.197484490738</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45951.197484490738</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45951.197484490738</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45951.197484490738</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45951.197484490738</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45951.197484490738</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45951.197484490738</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45951.197484490738</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45951.197484490738</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45951.197484490738</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45951.197484490738</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45951.197484490738</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45951.197484490738</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45951.197484490738</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45951.197484490738</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45951.197484490738</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45951.197484490738</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45951.197484490738</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45951.197484490738</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45951.197484490738</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45951.197484490738</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45951.197484490738</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45951.197484490738</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45951.197484490738</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45951.197484490738</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45951.197484490738</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45951.197484490738</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45951.197484490738</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45951.197484490738</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45951.197484490738</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45951.197484490738</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45951.197484490738</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45951.197484490738</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45951.197484490738</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45951.197484490738</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45951.197484490738</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45951.197484490738</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45951.197484490738</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45951.197484490738</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45951.197484490738</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45951.197484490738</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45951.197484490738</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45951.197484490738</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45951.197484490738</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45951.197484490738</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45951.197484490738</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45951.197484490738</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45951.197484490738</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45951.197484490738</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45951.197484490738</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45951.197484490738</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45951.197484490738</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45951.197484490738</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45951.197484490738</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45951.197484490738</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45951.197484490738</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45951.197484490738</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45951.197484490738</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45951.197484490738</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45951.197484490738</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45951.197484490738</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45951.197484490738</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45951.197484490738</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45951.197484490738</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45951.197484490738</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45951.197484490738</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45951.197484490738</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45951.197484490738</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45951.197484490738</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45951.197484490738</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45951.197484490738</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45951.197484490738</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45951.197484490738</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45951.197484490738</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45951.197484490738</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45951.197484490738</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45951.197484490738</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45951.197484490738</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45951.197484490738</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45951.197484490738</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45951.197484490738</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45951.197484490738</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45951.197484490738</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45951.197484490738</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45951.197484490738</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45951.197484490738</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45951.197484490738</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45951.197484490738</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45951.197484490738</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45951.197484490738</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45951.197484490738</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45951.197484490738</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45951.197484490738</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45951.197484490738</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45951.197484490738</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45951.197484490738</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45951.197484490738</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45951.197484490738</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45951.197484490738</v>
      </c>
      <c r="H291" s="125"/>
      <c r="I291" s="121" t="str">
        <f>IFERROR(VLOOKUP(D291,DB!A:F,6,0),"")</f>
        <v/>
      </c>
      <c r="J291" s="121" t="str">
        <f>IFERROR(VLOOKUP(D291,DB!A:G,7,0),"")</f>
        <v/>
      </c>
      <c r="K291" s="127"/>
      <c r="L291" s="123" t="str">
        <f>IFERROR(VLOOKUP(D291,DB!A:I,9,0),"")</f>
        <v/>
      </c>
    </row>
    <row r="292" spans="1:12" ht="15" customHeight="1">
      <c r="A292" s="128"/>
      <c r="B292" s="128" t="str">
        <f>IFERROR(VLOOKUP(D292,DB!A:K,11,0),"")</f>
        <v/>
      </c>
      <c r="C292" s="129"/>
      <c r="D292" s="130"/>
      <c r="E292" s="131"/>
      <c r="F292" s="132"/>
      <c r="G292" s="133">
        <f ca="1">IFERROR(NOW()-F292,"")</f>
        <v>45951.197484490738</v>
      </c>
      <c r="H292" s="132"/>
      <c r="I292" s="128" t="str">
        <f>IFERROR(VLOOKUP(D292,DB!A:F,6,0),"")</f>
        <v/>
      </c>
      <c r="J292" s="128" t="str">
        <f>IFERROR(VLOOKUP(D292,DB!A:G,7,0),"")</f>
        <v/>
      </c>
      <c r="K292" s="134"/>
      <c r="L292" s="130" t="str">
        <f>IFERROR(VLOOKUP(D292,DB!A:I,9,0),"")</f>
        <v/>
      </c>
    </row>
  </sheetData>
  <dataValidations count="2">
    <dataValidation allowBlank="1" showInputMessage="1" showErrorMessage="1" sqref="E1" xr:uid="{A4F81451-56CC-4543-9497-104C4E44EE4B}"/>
    <dataValidation type="list" allowBlank="1" showInputMessage="1" showErrorMessage="1" sqref="E2:E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tabSelected="1" workbookViewId="0">
      <selection activeCell="K6" sqref="K6"/>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39094</v>
      </c>
      <c r="B2" s="37" t="str">
        <f>IFERROR(VLOOKUP(D2,DB!A:K,11,0),"")</f>
        <v>R5</v>
      </c>
      <c r="C2" s="37">
        <v>3</v>
      </c>
      <c r="D2" s="120" t="s">
        <v>36034</v>
      </c>
      <c r="E2" s="37" t="s">
        <v>38998</v>
      </c>
      <c r="F2" s="38">
        <v>45891.832060185188</v>
      </c>
      <c r="G2" s="146">
        <f ca="1">IFERROR(NOW()-F2,"")</f>
        <v>59.365424305549823</v>
      </c>
      <c r="H2" s="38">
        <v>45891.790393518517</v>
      </c>
      <c r="I2" s="37" t="str">
        <f>IFERROR(VLOOKUP(D2,DB!A:F,6,0),"")</f>
        <v>Generator-SG</v>
      </c>
      <c r="J2" s="37" t="str">
        <f>IFERROR(VLOOKUP(D2,DB!A:G,7,0),"")</f>
        <v>Vandalized</v>
      </c>
      <c r="K2" s="37" t="s">
        <v>39095</v>
      </c>
      <c r="L2" s="37" t="str">
        <f>IFERROR(VLOOKUP(D2,DB!A:I,9,0),"")</f>
        <v>Latis</v>
      </c>
      <c r="M2" s="119"/>
    </row>
    <row r="3" spans="1:13" ht="30.75">
      <c r="A3" s="37" t="s">
        <v>39096</v>
      </c>
      <c r="B3" s="37" t="str">
        <f>IFERROR(VLOOKUP(D3,DB!A:K,11,0),"")</f>
        <v>R5</v>
      </c>
      <c r="C3" s="37">
        <v>1</v>
      </c>
      <c r="D3" s="37" t="s">
        <v>31329</v>
      </c>
      <c r="E3" s="37" t="s">
        <v>39081</v>
      </c>
      <c r="F3" s="38">
        <v>45926.188877314817</v>
      </c>
      <c r="G3" s="146">
        <f t="shared" ref="G3" ca="1" si="0">IFERROR(NOW()-F3,"")</f>
        <v>25.008607175921497</v>
      </c>
      <c r="H3" s="38">
        <v>45926.158159722225</v>
      </c>
      <c r="I3" s="37" t="str">
        <f>IFERROR(VLOOKUP(D3,DB!A:F,6,0),"")</f>
        <v>SCECO</v>
      </c>
      <c r="J3" s="37" t="str">
        <f>IFERROR(VLOOKUP(D3,DB!A:G,7,0),"")</f>
        <v>Good</v>
      </c>
      <c r="K3" s="37" t="s">
        <v>39097</v>
      </c>
      <c r="L3" s="37" t="str">
        <f>IFERROR(VLOOKUP(D3,DB!A:I,9,0),"")</f>
        <v>Latis</v>
      </c>
      <c r="M3" s="119"/>
    </row>
    <row r="4" spans="1:13" ht="30.75">
      <c r="A4" s="37" t="s">
        <v>39098</v>
      </c>
      <c r="B4" s="37" t="str">
        <f>IFERROR(VLOOKUP(D4,DB!A:K,11,0),"")</f>
        <v>R5</v>
      </c>
      <c r="C4" s="37">
        <v>2</v>
      </c>
      <c r="D4" s="37" t="s">
        <v>31193</v>
      </c>
      <c r="E4" s="37" t="s">
        <v>38998</v>
      </c>
      <c r="F4" s="38">
        <v>45944.771574074075</v>
      </c>
      <c r="G4" s="39">
        <f t="shared" ref="G4" ca="1" si="1">IFERROR(NOW()-F4,"")</f>
        <v>6.4259104166631005</v>
      </c>
      <c r="H4" s="38">
        <v>45944.676192129627</v>
      </c>
      <c r="I4" s="37" t="str">
        <f>IFERROR(VLOOKUP(D4,DB!A:F,6,0),"")</f>
        <v>SCECO</v>
      </c>
      <c r="J4" s="37" t="str">
        <f>IFERROR(VLOOKUP(D4,DB!A:G,7,0),"")</f>
        <v>Dead</v>
      </c>
      <c r="K4" s="37" t="s">
        <v>39099</v>
      </c>
      <c r="L4" s="37" t="str">
        <f>IFERROR(VLOOKUP(D4,DB!A:I,9,0),"")</f>
        <v>Latis</v>
      </c>
    </row>
    <row r="5" spans="1:13" ht="30.75">
      <c r="A5" s="159" t="s">
        <v>39100</v>
      </c>
      <c r="B5" s="159" t="str">
        <f>IFERROR(VLOOKUP(D5,DB!A:K,11,0),"")</f>
        <v>R5</v>
      </c>
      <c r="C5" s="159">
        <v>1</v>
      </c>
      <c r="D5" s="159" t="s">
        <v>34781</v>
      </c>
      <c r="E5" s="159" t="s">
        <v>39081</v>
      </c>
      <c r="F5" s="160">
        <v>45948.661111111112</v>
      </c>
      <c r="G5" s="161">
        <f ca="1">IFERROR(NOW()-F5,"")</f>
        <v>2.5363733796257293</v>
      </c>
      <c r="H5" s="160">
        <v>45948.661111111112</v>
      </c>
      <c r="I5" s="159" t="str">
        <f>IFERROR(VLOOKUP(D5,DB!A:F,6,0),"")</f>
        <v>SCECO</v>
      </c>
      <c r="J5" s="159" t="str">
        <f>IFERROR(VLOOKUP(D5,DB!A:G,7,0),"")</f>
        <v>Dead</v>
      </c>
      <c r="K5" s="159" t="s">
        <v>39101</v>
      </c>
      <c r="L5" s="159" t="str">
        <f>IFERROR(VLOOKUP(D5,DB!A:I,9,0),"")</f>
        <v>Latis</v>
      </c>
    </row>
    <row r="6" spans="1:13" ht="45.75">
      <c r="A6" s="159" t="s">
        <v>39102</v>
      </c>
      <c r="B6" s="159" t="str">
        <f>IFERROR(VLOOKUP(D6,DB!A:K,11,0),"")</f>
        <v>R5</v>
      </c>
      <c r="C6" s="159">
        <v>1</v>
      </c>
      <c r="D6" s="159" t="s">
        <v>31771</v>
      </c>
      <c r="E6" s="159" t="s">
        <v>38998</v>
      </c>
      <c r="F6" s="160">
        <v>45951.114120370374</v>
      </c>
      <c r="G6" s="161">
        <f ca="1">IFERROR(NOW()-F6,"")</f>
        <v>8.3364120364421979E-2</v>
      </c>
      <c r="H6" s="160">
        <v>45951.053449074076</v>
      </c>
      <c r="I6" s="159" t="str">
        <f>IFERROR(VLOOKUP(D6,DB!A:F,6,0),"")</f>
        <v>SCECO</v>
      </c>
      <c r="J6" s="159" t="str">
        <f>IFERROR(VLOOKUP(D6,DB!A:G,7,0),"")</f>
        <v>Weak</v>
      </c>
      <c r="K6" s="159" t="s">
        <v>39103</v>
      </c>
      <c r="L6" s="159" t="str">
        <f>IFERROR(VLOOKUP(D6,DB!A:I,9,0),"")</f>
        <v>Latis</v>
      </c>
    </row>
    <row r="7" spans="1:13" ht="15">
      <c r="A7" s="159"/>
      <c r="B7" s="159" t="str">
        <f>IFERROR(VLOOKUP(D7,DB!A:K,11,0),"")</f>
        <v/>
      </c>
      <c r="C7" s="159"/>
      <c r="D7" s="159"/>
      <c r="E7" s="159"/>
      <c r="F7" s="160"/>
      <c r="G7" s="161">
        <f ca="1">IFERROR(NOW()-F7,"")</f>
        <v>45951.197484490738</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45951.197484490738</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45951.197484490738</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45951.197484490738</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45951.197484490738</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45951.197484490738</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45951.197484490738</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45951.197484490738</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45951.197484490738</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45951.197484490738</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45951.197484490738</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45951.197484490738</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45951.197484490738</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45951.197484490738</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45951.197484490738</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45951.197484490738</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45951.197484490738</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45951.197484490738</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45951.197484490738</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45951.197484490738</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45951.197484490738</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45951.197484490738</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45951.197484490738</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45951.197484490738</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45951.197484490738</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45951.197484490738</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45951.197484490738</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45951.197484490738</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45951.197484490738</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45951.197484490738</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45951.197484490738</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45951.197484490738</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45951.197484490738</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45951.197484490738</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45951.197484490738</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45951.197484490738</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45951.197484490738</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45951.197484490738</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45951.197484490738</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45951.197484490738</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45951.197484490738</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45951.197484490738</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45951.197484490738</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45951.197484490738</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45951.197484490738</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45951.197484490738</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45951.197484490738</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45951.197484490738</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45951.197484490738</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45951.197484490738</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45951.197484490738</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45951.197484490738</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45951.197484490738</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45951.197484490738</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45951.197484490738</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45951.197484490738</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45951.197484490738</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45951.197484490738</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45951.197484490738</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45951.197484490738</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45951.197484490738</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45951.197484490738</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45951.197484490738</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45951.197484490738</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45951.197484490738</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45951.197484490738</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45951.197484490738</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45951.197484490738</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45951.197484490738</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45951.197484490738</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45951.197484490738</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45951.197484490738</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45951.197484490738</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45951.197484490738</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45951.197484490738</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45951.197484490738</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45951.197484490738</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45951.197484490738</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45951.197484490738</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45951.197484490738</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45951.197484490738</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45951.197484490738</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45951.197484490738</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45951.197484490738</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45951.197484490738</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45951.197484490738</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45951.197484490738</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45951.197484490738</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45951.197484490738</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45951.197484490738</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45951.197484490738</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45951.197484490738</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45951.197484490738</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45951.197484490738</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45951.197484490738</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45951.197484490738</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45951.197484490738</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45951.197484490738</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45951.197484490738</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45951.197484490738</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45951.197484490738</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45951.197484490738</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45951.197484490738</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45951.197484490738</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45951.197484490738</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45951.197484490738</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45951.197484490738</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45951.197484490738</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45951.197484490738</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45951.197484490738</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45951.197484490738</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45951.197484490738</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45951.197484490738</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45951.197484490738</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45951.197484490738</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45951.197484490738</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45951.197484490738</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45951.197484490738</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45951.197484490738</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45951.197484490738</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45951.197484490738</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45951.197484490738</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45951.197484490738</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45951.197484490738</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45951.197484490738</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45951.197484490738</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45951.197484490738</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45951.197484490738</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45951.197484490738</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45951.197484490738</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45951.197484490738</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45951.197484490738</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45951.197484490738</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45951.197484490738</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45951.197484490738</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45951.197484490738</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45951.197484490738</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45951.197484490738</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45951.197484490738</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45951.197484490738</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45951.197484490738</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45951.197484490738</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45951.197484490738</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45951.197484490738</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45951.197484490738</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45951.197484490738</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45951.197484490738</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45951.197484490738</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45951.197484490738</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45951.197484490738</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45951.197484490738</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45951.197484490738</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45951.197484490738</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45951.197484490738</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45951.197484490738</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45951.197484490738</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45951.197484490738</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45951.197484490738</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45951.197484490738</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45951.197484490738</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45951.197484490738</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45951.197484490738</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45951.197484490738</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45951.197484490738</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45951.197484490738</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45951.197484490738</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45951.197484490738</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45951.197484490738</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45951.197484490738</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45951.197484490738</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45951.197484490738</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45951.197484490738</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45951.197484490738</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45951.197484490738</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45951.197484490738</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45951.197484490738</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45951.197484490738</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45951.197484490738</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45951.197484490738</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45951.197484490738</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45951.197484490738</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45951.197484490738</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45951.197484490738</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45951.197484490738</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45951.197484490738</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45951.197484490738</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45951.197484490738</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45951.197484490738</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45951.197484490738</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45951.197484490738</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45951.197484490738</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45951.197484490738</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45951.197484490738</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45951.197484490738</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45951.197484490738</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45951.197484490738</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45951.197484490738</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45951.197484490738</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45951.197484490738</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45951.197484490738</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45951.197484490738</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45951.197484490738</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45951.197484490738</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45951.197484490738</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45951.197484490738</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45951.197484490738</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45951.197484490738</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45951.197484490738</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45951.197484490738</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45951.197484490738</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45951.197484490738</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45951.197484490738</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45951.197484490738</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45951.197484490738</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45951.197484490738</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45951.197484490738</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45951.197484490738</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45951.197484490738</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45951.197484490738</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45951.197484490738</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45951.197484490738</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45951.197484490738</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45951.197484490738</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45951.197484490738</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45951.197484490738</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45951.197484490738</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45951.197484490738</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45951.197484490738</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45951.197484490738</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45951.197484490738</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45951.197484490738</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45951.197484490738</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45951.197484490738</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45951.197484490738</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45951.197484490738</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45951.197484490738</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45951.197484490738</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45951.197484490738</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45951.197484490738</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45951.197484490738</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45951.197484490738</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45951.197484490738</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45951.197484490738</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45951.197484490738</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45951.197484490738</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45951.197484490738</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45951.197484490738</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45951.197484490738</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45951.197484490738</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45951.197484490738</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45951.197484490738</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45951.197484490738</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45951.197484490738</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45951.197484490738</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45951.197484490738</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45951.197484490738</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45951.197484490738</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45951.197484490738</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45951.197484490738</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45951.197484490738</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45951.197484490738</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45951.197484490738</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45951.197484490738</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45951.197484490738</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45951.197484490738</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45951.197484490738</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45951.197484490738</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45951.197484490738</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45951.197484490738</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45951.197484490738</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45951.197484490738</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45951.197484490738</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45951.197484490738</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45951.197484490738</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45951.197484490738</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45951.197484490738</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45951.197484490738</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45951.197484490738</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45951.197484490738</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45951.197484490738</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45951.197484490738</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45951.197484490738</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45951.197484490738</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45951.197484490738</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45951.197484490738</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45951.197484490738</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45951.197484490738</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45951.197484490738</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45951.197484490738</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45951.197484490738</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45951.197484490738</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45951.197484490738</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45951.197484490738</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45951.197484490738</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45951.197484490738</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45951.197484490738</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45951.197484490738</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45951.197484490738</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45951.197484490738</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45951.197484490738</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45951.197484490738</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45951.197484490738</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45951.197484490738</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45951.197484490738</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45951.197484490738</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45951.197484490738</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45951.197484490738</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45951.197484490738</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45951.197484490738</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45951.197484490738</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45951.197484490738</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45951.197484490738</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45951.197484490738</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45951.197484490738</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45951.197484490738</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45951.197484490738</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45951.197484490738</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45951.197484490738</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45951.197484490738</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45951.197484490738</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45951.197484490738</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45951.197484490738</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45951.197484490738</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45951.197484490738</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45951.197484490738</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45951.197484490738</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45951.197484490738</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45951.197484490738</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45951.197484490738</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45951.197484490738</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45951.197484490738</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45951.197484490738</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45951.197484490738</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45951.197484490738</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45951.197484490738</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45951.197484490738</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45951.197484490738</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45951.197484490738</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45951.197484490738</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45951.197484490738</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45951.197484490738</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45951.197484490738</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45951.197484490738</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45951.197484490738</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45951.197484490738</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45951.197484490738</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45951.197484490738</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45951.197484490738</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45951.197484490738</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45951.197484490738</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45951.197484490738</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45951.197484490738</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45951.197484490738</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45951.197484490738</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45951.197484490738</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45951.197484490738</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45951.197484490738</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45951.197484490738</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45951.197484490738</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45951.197484490738</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45951.197484490738</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45951.197484490738</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45951.197484490738</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45951.197484490738</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45951.197484490738</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45951.197484490738</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45951.197484490738</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45951.197484490738</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45951.197484490738</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45951.197484490738</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45951.197484490738</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45951.197484490738</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45951.197484490738</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45951.197484490738</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45951.197484490738</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45951.197484490738</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45951.197484490738</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45951.197484490738</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45951.197484490738</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45951.197484490738</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45951.197484490738</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45951.197484490738</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45951.197484490738</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45951.197484490738</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45951.197484490738</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45951.197484490738</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45951.197484490738</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45951.197484490738</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45951.197484490738</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45951.197484490738</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45951.197484490738</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45951.197484490738</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45951.197484490738</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45951.197484490738</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45951.197484490738</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45951.197484490738</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45951.197484490738</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45951.197484490738</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45951.197484490738</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45951.197484490738</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45951.197484490738</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45951.197484490738</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45951.197484490738</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45951.197484490738</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45951.197484490738</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45951.197484490738</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45951.197484490738</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45951.197484490738</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45951.197484490738</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45951.197484490738</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45951.197484490738</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45951.197484490738</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45951.197484490738</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45951.197484490738</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45951.197484490738</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45951.197484490738</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45951.197484490738</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45951.197484490738</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45951.197484490738</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45951.197484490738</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45951.197484490738</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45951.197484490738</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45951.197484490738</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45951.197484490738</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45951.197484490738</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45951.197484490738</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45951.197484490738</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45951.197484490738</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45951.197484490738</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45951.197484490738</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45951.197484490738</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45951.197484490738</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45951.197484490738</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45951.197484490738</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45951.197484490738</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45951.197484490738</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45951.197484490738</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45951.197484490738</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45951.197484490738</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45951.197484490738</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45951.197484490738</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45951.197484490738</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45951.197484490738</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45951.197484490738</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45951.197484490738</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45951.197484490738</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45951.197484490738</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45951.197484490738</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45951.197484490738</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45951.197484490738</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45951.197484490738</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45951.197484490738</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45951.197484490738</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45951.197484490738</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45951.197484490738</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45951.197484490738</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45951.197484490738</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45951.197484490738</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45951.197484490738</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45951.197484490738</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45951.197484490738</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45951.197484490738</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45951.197484490738</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45951.197484490738</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45951.197484490738</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45951.197484490738</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45951.197484490738</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45951.197484490738</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45951.197484490738</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45951.197484490738</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45951.197484490738</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45951.197484490738</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45951.197484490738</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45951.197484490738</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45951.197484490738</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45951.197484490738</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45951.197484490738</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45951.197484490738</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45951.197484490738</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45951.197484490738</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45951.197484490738</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45951.197484490738</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45951.197484490738</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45951.197484490738</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45951.197484490738</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45951.197484490738</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45951.197484490738</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45951.197484490738</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45951.197484490738</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45951.197484490738</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45951.197484490738</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45951.197484490738</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45951.197484490738</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45951.197484490738</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45951.197484490738</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45951.197484490738</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45951.197484490738</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45951.197484490738</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45951.197484490738</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45951.197484490738</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45951.197484490738</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45951.197484490738</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45951.197484490738</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45951.197484490738</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45951.197484490738</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45951.197484490738</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45951.197484490738</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45951.197484490738</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45951.197484490738</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45951.197484490738</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45951.197484490738</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45951.197484490738</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45951.197484490738</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45951.197484490738</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45951.197484490738</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45951.197484490738</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45951.197484490738</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45951.197484490738</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45951.197484490738</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45951.197484490738</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45951.197484490738</v>
      </c>
      <c r="H527" s="160"/>
      <c r="I527" s="159" t="str">
        <f>IFERROR(VLOOKUP(D527,DB!A:F,6,0),"")</f>
        <v/>
      </c>
      <c r="J527" s="159" t="str">
        <f>IFERROR(VLOOKUP(D527,DB!A:G,7,0),"")</f>
        <v/>
      </c>
      <c r="K527" s="159"/>
      <c r="L527" s="159" t="str">
        <f>IFERROR(VLOOKUP(D527,DB!A:I,9,0),"")</f>
        <v/>
      </c>
    </row>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7" ht="15"/>
    <row r="638" ht="15"/>
    <row r="640" ht="15"/>
    <row r="641" ht="15"/>
    <row r="642" ht="15"/>
    <row r="643" ht="15"/>
    <row r="645" ht="15"/>
    <row r="646" ht="15"/>
    <row r="653" ht="15"/>
    <row r="654" ht="15"/>
    <row r="655" ht="15"/>
    <row r="656" ht="15"/>
    <row r="657" ht="15"/>
    <row r="658" ht="15"/>
    <row r="661" ht="15"/>
    <row r="662" ht="15"/>
    <row r="663" ht="15"/>
    <row r="664" ht="15"/>
    <row r="665" ht="15"/>
    <row r="666" ht="15"/>
    <row r="667" ht="15"/>
    <row r="668" ht="15"/>
    <row r="669" ht="15"/>
    <row r="670" ht="15"/>
    <row r="671" ht="15"/>
    <row r="672"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8" ht="15"/>
    <row r="729" ht="15"/>
    <row r="766" ht="15"/>
    <row r="767" ht="15"/>
    <row r="768" ht="15"/>
    <row r="769" ht="15"/>
    <row r="770" ht="15"/>
    <row r="771" ht="15"/>
    <row r="772" ht="15"/>
    <row r="773" ht="15"/>
    <row r="774" ht="15"/>
    <row r="775"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858" ht="15"/>
    <row r="860" ht="15"/>
    <row r="861"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4" ht="15"/>
    <row r="895" ht="15"/>
    <row r="1065" ht="15"/>
    <row r="1066" ht="15"/>
    <row r="1067" ht="15"/>
    <row r="1068" ht="15"/>
    <row r="1069" ht="15"/>
    <row r="1070" ht="15"/>
    <row r="1076" ht="15"/>
    <row r="1077" ht="15"/>
    <row r="1078" ht="15"/>
    <row r="1079" ht="15"/>
    <row r="1080" ht="15"/>
    <row r="1081" ht="15"/>
    <row r="1082"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3" ht="15"/>
    <row r="1134" ht="15"/>
    <row r="1140" ht="15"/>
    <row r="1141" ht="15"/>
    <row r="1143" ht="15"/>
    <row r="1144" ht="15"/>
    <row r="1145" ht="15"/>
    <row r="1146" ht="15"/>
    <row r="1147" ht="15"/>
    <row r="1148" ht="15"/>
    <row r="1149" ht="15"/>
    <row r="1151" ht="15"/>
    <row r="1152" ht="15"/>
    <row r="1153"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2" ht="15"/>
    <row r="1223" ht="15"/>
    <row r="1224" ht="15"/>
    <row r="1225" ht="15"/>
    <row r="1226" ht="15"/>
    <row r="1227" ht="15"/>
    <row r="1228" ht="15"/>
    <row r="1229" ht="15"/>
    <row r="1230" ht="15"/>
    <row r="1231" ht="15"/>
    <row r="1232" ht="15"/>
    <row r="1233" ht="15"/>
    <row r="1234" ht="15"/>
    <row r="1235" ht="15"/>
    <row r="1237" ht="15"/>
    <row r="1238" ht="15"/>
    <row r="1239" ht="15"/>
    <row r="1240" ht="15"/>
    <row r="1241" ht="15"/>
    <row r="1242" ht="15"/>
    <row r="1243" ht="15"/>
    <row r="1244" ht="15"/>
    <row r="1245" ht="15"/>
    <row r="1246" ht="15"/>
    <row r="1247" ht="15"/>
    <row r="1248" ht="15"/>
    <row r="1251" ht="15"/>
    <row r="1252" ht="15"/>
    <row r="1253" ht="15"/>
    <row r="1254" ht="15"/>
    <row r="1255" ht="15"/>
    <row r="1256" ht="15"/>
    <row r="1257" ht="15"/>
    <row r="1259" ht="15"/>
    <row r="1260" ht="15"/>
    <row r="1261" ht="15"/>
    <row r="1262" ht="15"/>
    <row r="1263" ht="15"/>
    <row r="1264" ht="15"/>
    <row r="1265" ht="15"/>
    <row r="1266" ht="15"/>
    <row r="1267" ht="15"/>
    <row r="1268" ht="15"/>
    <row r="1269" ht="15"/>
    <row r="1271" ht="15"/>
    <row r="1272" ht="15"/>
    <row r="1273" ht="15"/>
    <row r="1274" ht="15"/>
    <row r="1275" ht="15"/>
    <row r="1276" ht="15"/>
    <row r="1277" ht="15"/>
    <row r="1278" ht="15"/>
    <row r="1279" ht="15"/>
    <row r="1280" ht="15"/>
    <row r="1288" ht="15"/>
    <row r="1289" ht="15"/>
    <row r="1292" ht="15"/>
    <row r="1293" ht="15"/>
    <row r="1294" ht="15"/>
    <row r="1295" ht="15"/>
    <row r="1296" ht="15"/>
    <row r="1297" ht="15"/>
    <row r="1298" ht="15"/>
    <row r="1299" ht="15"/>
    <row r="1302" ht="15"/>
    <row r="1303" ht="15"/>
    <row r="1304" ht="15"/>
    <row r="1305" ht="15"/>
    <row r="1306" ht="15"/>
    <row r="1307" ht="15"/>
    <row r="1308" ht="15"/>
    <row r="1309" ht="15"/>
    <row r="1310" ht="15"/>
    <row r="1311" ht="15"/>
    <row r="1312" ht="15"/>
    <row r="1313" ht="15"/>
    <row r="1315" ht="15"/>
    <row r="1316" ht="15"/>
    <row r="1317" ht="15"/>
    <row r="1320" ht="15"/>
    <row r="1322" ht="15"/>
    <row r="1324" ht="15"/>
    <row r="1327" ht="15"/>
    <row r="1328" ht="15"/>
    <row r="1329" ht="15"/>
    <row r="1331" ht="15"/>
    <row r="1333" ht="15"/>
    <row r="1334" ht="15"/>
    <row r="1335" ht="15"/>
  </sheetData>
  <dataValidations count="2">
    <dataValidation allowBlank="1" showInputMessage="1" showErrorMessage="1" sqref="E1" xr:uid="{920C6338-E771-4DAE-8C89-92A9093EA4DE}"/>
    <dataValidation type="list" allowBlank="1" showInputMessage="1" showErrorMessage="1" sqref="E2:E52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
  <sheetViews>
    <sheetView workbookViewId="0">
      <selection activeCell="K2" sqref="K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39104</v>
      </c>
      <c r="B2" s="105" t="str">
        <f>IFERROR(VLOOKUP(D2,DB!A:K,11,0),"")</f>
        <v>R6</v>
      </c>
      <c r="C2" s="107">
        <v>2</v>
      </c>
      <c r="D2" s="105" t="s">
        <v>33748</v>
      </c>
      <c r="E2" s="108" t="s">
        <v>38998</v>
      </c>
      <c r="F2" s="109"/>
      <c r="G2" s="78">
        <f ca="1">IFERROR(NOW()-F2,"-")</f>
        <v>45951.197484490738</v>
      </c>
      <c r="H2" s="109">
        <v>45951.132870370369</v>
      </c>
      <c r="I2" s="105" t="str">
        <f>IFERROR(VLOOKUP(D2,DB!A:F,6,0),"")</f>
        <v>SCECO</v>
      </c>
      <c r="J2" s="104" t="str">
        <f>IFERROR(VLOOKUP(D2,DB!A:G,7,0),"")</f>
        <v>Vandalized</v>
      </c>
      <c r="K2" s="110" t="s">
        <v>39105</v>
      </c>
      <c r="L2" s="111" t="str">
        <f>IFERROR(VLOOKUP(D2,DB!A:I,9,0),"")</f>
        <v>Latis</v>
      </c>
    </row>
    <row r="3" spans="1:16383" ht="31.5" customHeight="1">
      <c r="A3" s="106"/>
      <c r="B3" s="105" t="str">
        <f>IFERROR(VLOOKUP(D3,DB!A:K,11,0),"")</f>
        <v/>
      </c>
      <c r="C3" s="107"/>
      <c r="D3" s="105"/>
      <c r="E3" s="108"/>
      <c r="F3" s="109"/>
      <c r="G3" s="78">
        <f ca="1">IFERROR(NOW()-F3,"-")</f>
        <v>45951.197484490738</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45951.197484490738</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45951.197484490738</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45951.197484490738</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45951.197484490738</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45951.197484490738</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45951.197484490738</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45951.197484490738</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45951.197484490738</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45951.197484490738</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45951.197484490738</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45951.197484490738</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45951.197484490738</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45951.197484490738</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45951.197484490738</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45951.197484490738</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45951.197484490738</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45951.197484490738</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45951.197484490738</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45951.197484490738</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45951.197484490738</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45951.197484490738</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45951.197484490738</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45951.197484490738</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45951.197484490738</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45951.197484490738</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45951.197484490738</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45951.197484490738</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45951.197484490738</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45951.197484490738</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45951.197484490738</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45951.197484490738</v>
      </c>
      <c r="H34" s="109"/>
      <c r="I34" s="105" t="str">
        <f>IFERROR(VLOOKUP(D34,DB!A:F,6,0),"")</f>
        <v/>
      </c>
      <c r="J34" s="104" t="str">
        <f>IFERROR(VLOOKUP(D34,DB!A:G,7,0),"")</f>
        <v/>
      </c>
      <c r="K34" s="110"/>
      <c r="L34" s="111" t="str">
        <f>IFERROR(VLOOKUP(D34,DB!A:I,9,0),"")</f>
        <v/>
      </c>
    </row>
  </sheetData>
  <dataValidations count="2">
    <dataValidation allowBlank="1" showInputMessage="1" showErrorMessage="1" sqref="E1" xr:uid="{380493DB-286A-4683-AF55-C78F04945A49}"/>
    <dataValidation type="list" allowBlank="1" showInputMessage="1" showErrorMessage="1" sqref="E2:E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2025-10-21T01:50:23Z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