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99" documentId="13_ncr:1_{F6CB121F-512D-4AA6-A0C1-0FB36C537598}" xr6:coauthVersionLast="47" xr6:coauthVersionMax="47" xr10:uidLastSave="{0ACBA738-8121-4580-979C-72410E72D95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<sst xmlns="http://schemas.openxmlformats.org/spreadsheetml/2006/main" count="178588" uniqueCount="39076">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</sst>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7" totalsRowShown="0" headerRowDxfId="157" dataDxfId="156" headerRowBorderDxfId="154" tableBorderDxfId="155" totalsRowBorderDxfId="153">
  <autoFilter ref="A1:CJ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274.18013252314995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45937.128558449076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45937.128558449076</v>
      </c>
      <c r="H4" s="68"/>
      <c r="I4" s="73" t="str">
        <f>IFERROR(VLOOKUP(D4,DB!A:F,6,0),"")</f>
        <v/>
      </c>
      <c r="J4" s="73" t="str">
        <f>IFERROR(VLOOKUP(D4,DB!A:G,7,0),"")</f>
        <v/>
      </c>
      <c r="K4" s="69"/>
      <c r="L4" s="70" t="str">
        <f>IFERROR(VLOOKUP(D4,DB!A:I,9,0),"")</f>
        <v/>
      </c>
    </row>
    <row r="5" spans="1:12" ht="15" customHeight="1">
      <c r="A5" s="63"/>
      <c r="B5" s="73" t="str">
        <f>IFERROR(VLOOKUP(D5,DB!A:K,11,0),"")</f>
        <v>R1</v>
      </c>
      <c r="C5" s="64"/>
      <c r="D5" s="64" t="s">
        <v>17991</v>
      </c>
      <c r="E5" s="65"/>
      <c r="F5" s="66"/>
      <c r="G5" s="67">
        <f ca="1">IFERROR(NOW()-F5,"")</f>
        <v>45937.128558449076</v>
      </c>
      <c r="H5" s="68"/>
      <c r="I5" s="73" t="str">
        <f>IFERROR(VLOOKUP(D5,DB!A:F,6,0),"")</f>
        <v>SCECO</v>
      </c>
      <c r="J5" s="73" t="str">
        <f>IFERROR(VLOOKUP(D5,DB!A:G,7,0),"")</f>
        <v>Weak</v>
      </c>
      <c r="K5" s="69"/>
      <c r="L5" s="70" t="str">
        <f>IFERROR(VLOOKUP(D5,DB!A:I,9,0),"")</f>
        <v>Latis</v>
      </c>
    </row>
    <row r="6" spans="1:12" ht="15" customHeight="1">
      <c r="A6" s="63"/>
      <c r="B6" s="73" t="str">
        <f>IFERROR(VLOOKUP(D6,DB!A:K,11,0),"")</f>
        <v/>
      </c>
      <c r="C6" s="64"/>
      <c r="D6" s="64"/>
      <c r="E6" s="65"/>
      <c r="F6" s="66"/>
      <c r="G6" s="67">
        <f ca="1">IFERROR(NOW()-F6,"")</f>
        <v>45937.128558449076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45937.128558449076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45937.128558449076</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45937.12855833333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45937.12855833333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45937.12855833333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45937.12855833333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45937.12855833333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45937.12855833333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45937.12855833333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45937.12855833333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45937.12855833333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45937.12855833333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45937.12855833333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45937.12855833333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45937.12855833333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45937.12855833333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45937.12855833333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45937.12855833333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45937.12855833333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45937.12855833333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45937.12855833333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45937.12855833333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45937.12855833333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45937.12855833333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45937.12855833333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45937.12855833333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45937.12855833333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45937.12855833333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45937.12855833333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45937.12855833333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45937.12855833333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45937.12855833333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45937.12855833333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45937.12855833333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45937.12855833333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45937.12855833333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45937.12855833333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45937.12855833333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45937.12855833333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45937.12855833333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45937.12855833333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45937.12855833333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45937.12855833333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45937.12855833333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45937.12855833333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45937.12855833333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45937.12855833333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45937.12855833333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45937.12855833333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45937.12855833333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45937.12855833333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45937.12855833333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45937.12855833333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45937.12855833333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45937.12855833333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45937.12855833333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45937.12855833333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45937.12855833333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45937.12855833333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45937.12855833333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45937.12855833333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45937.12855833333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45937.12855833333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45937.12855833333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45937.12855833333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45937.12855833333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45937.12855833333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45937.12855833333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45937.12855833333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45937.12855833333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45937.12855833333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45937.12855833333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45937.12855833333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45937.12855833333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45937.12855833333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45937.12855833333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45937.12855833333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45937.12855833333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45937.12855833333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45937.12855833333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45937.12855833333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45937.12855833333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45937.12855833333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45937.12855833333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45937.12855833333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45937.12855833333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45937.12855833333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45937.12855833333</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7"/>
  <sheetViews>
    <sheetView tabSelected="1"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130.40147511574469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112.12872048611462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0.41451898148079636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0.25662546295643551</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45937.12855833333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45937.12855833333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45937.128558449076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45937.128558449076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45937.128558449076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45937.128558449076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45937.128558449076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45937.128558449076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45937.128558449076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45937.128558449076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45937.128558449076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45937.128558449076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45937.128558449076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45937.128558449076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45937.128558449076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45937.128558449076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45937.128558449076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45937.128558449076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45937.128558449076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45937.128558449076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45937.128558449076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45937.128558449076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45937.128558449076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45937.128558449076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45937.128558449076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45937.128558449076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45937.128558449076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45937.128558449076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45937.128558449076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45937.128558449076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45937.128558449076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45937.128558449076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45937.128558449076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45937.128558449076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45937.128558449076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45937.128558449076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45937.128558449076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45937.128558449076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45937.128558449076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45937.128558449076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45937.128558449076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45937.128558449076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45937.128558449076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45937.128558449076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45937.128558449076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45937.128558449076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45937.128558449076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45937.128558449076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45937.128558449076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45937.128558449076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45937.128558449076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45937.128558449076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45937.128558449076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45937.128558449076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45937.128558449076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45937.128558449076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45937.128558449076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45937.128558449076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45937.128558449076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45937.128558449076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45937.128558449076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45937.128558449076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45937.128558449076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45937.128558449076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45937.128558449076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45937.128558449076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45937.128558449076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45937.128558449076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45937.128558449076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45937.128558449076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45937.128558449076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45937.128558449076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45937.128558449076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45937.128558449076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45937.128558449076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45937.128558449076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45937.128558449076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45937.128558449076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45937.128558449076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45937.128558449076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45937.128558449076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45937.128558449076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45937.128558449076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45937.128558449076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45937.128558449076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45937.128558449076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45937.128558449076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45937.128558449076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45937.128558449076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45937.128558449076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45937.128558449076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45937.128558449076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45937.128558449076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45937.128558449076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45937.128558449076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45937.128558449076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45937.128558449076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45937.128558449076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45937.128558449076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45937.128558449076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45937.128558449076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45937.128558449076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45937.128558449076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45937.128558449076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45937.128558449076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45937.128558449076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45937.128558449076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45937.128558449076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45937.128558449076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45937.128558449076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45937.128558449076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45937.128558449076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45937.128558449076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45937.128558449076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45937.128558449076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45937.128558449076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45937.128558449076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45937.128558449076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45937.128558449076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45937.128558449076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45937.128558449076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45937.128558449076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45937.128558449076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45937.128558449076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45937.128558449076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45937.128558449076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45937.128558449076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45937.128558449076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45937.128558449076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45937.128558449076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45937.128558449076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45937.128558449076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45937.128558449076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45937.128558449076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45937.128558449076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45937.128558449076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45937.128558449076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45937.128558449076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45937.128558449076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45937.128558449076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45937.128558449076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45937.128558449076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45937.128558449076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45937.128558449076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45937.128558449076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45937.128558449076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45937.128558449076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45937.128558449076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45937.128558449076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45937.128558449076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45937.128558449076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45937.128558449076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45937.128558449076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45937.128558449076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45937.128558449076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45937.128558449076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45937.128558449076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45937.128558449076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45937.128558449076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45937.128558449076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45937.128558449076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45937.128558449076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45937.128558449076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45937.128558449076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45937.128558449076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45937.128558449076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45937.128558449076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45937.128558449076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45937.128558449076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45937.128558449076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45937.128558449076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45937.128558449076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45937.128558449076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45937.128558449076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45937.128558449076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45937.128558449076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45937.128558449076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45937.128558449076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45937.128558449076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45937.128558449076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45937.128558449076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45937.128558449076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45937.128558449076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45937.128558449076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45937.128558449076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45937.128558449076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45937.128558449076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45937.128558449076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45937.128558449076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45937.128558449076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45937.128558449076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45937.128558449076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45937.128558449076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45937.128558449076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45937.128558449076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45937.128558449076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45937.128558449076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45937.128558449076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45937.128558449076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45937.128558449076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45937.128558449076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45937.128558449076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45937.128558449076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45937.128558449076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45937.128558449076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45937.128558449076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45937.128558449076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45937.128558449076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45937.128558449076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45937.128558449076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45937.128558449076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45937.128558449076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45937.128558449076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45937.128558449076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45937.128558449076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45937.128558449076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45937.128558449076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45937.128558449076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45937.128558449076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45937.128558449076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45937.128558449076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45937.128558449076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45937.128558449076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45937.128558449076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45937.128558449076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45937.128558449076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45937.128558449076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45937.128558449076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45937.128558449076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45937.128558449076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45937.128558449076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45937.128558449076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45937.128558449076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45937.128558449076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45937.128558449076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45937.128558449076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45937.128558449076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45937.128558449076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45937.128558449076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45937.128558449076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45937.128558449076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sheetData>
  <dataValidations count="2">
    <dataValidation allowBlank="1" showInputMessage="1" showErrorMessage="1" sqref="E1" xr:uid="{4D935161-CDD3-4592-B877-3FB59C99E142}"/>
    <dataValidation type="list" allowBlank="1" showInputMessage="1" showErrorMessage="1" sqref="E3:E2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6"/>
      <c r="G2" s="165">
        <f ca="1">IFERROR(NOW()-F2,"-")</f>
        <v>45937.12855833333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45937.128558449076</v>
      </c>
      <c r="H3" s="22"/>
      <c r="I3" s="19" t="str">
        <f>IFERROR(VLOOKUP(D3,DB!A:F,6,0),"")</f>
        <v/>
      </c>
      <c r="J3" s="18" t="str">
        <f>IFERROR(VLOOKUP(D3,DB!A:G,7,0),"")</f>
        <v/>
      </c>
      <c r="K3" s="50"/>
      <c r="L3" s="23" t="str">
        <f>IFERROR(VLOOKUP(D3,DB!A:I,9,0),"")</f>
        <v/>
      </c>
    </row>
    <row r="4" spans="1:13" ht="15" customHeight="1">
      <c r="A4" s="164"/>
      <c r="B4" s="75" t="str">
        <f>IFERROR(VLOOKUP(D4,DB!A:K,11,0),"")</f>
        <v/>
      </c>
      <c r="C4" s="18"/>
      <c r="D4" s="18"/>
      <c r="E4" s="18"/>
      <c r="F4" s="20"/>
      <c r="G4" s="21">
        <f t="shared" ca="1" si="0"/>
        <v>45937.128558449076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45937.128558449076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45937.128558449076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45937.128558449076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45937.128558449076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45937.128558449076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45937.128558449076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45937.128558449076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45937.128558449076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45937.128558449076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45937.128558449076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45937.128558449076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45937.128558449076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45937.128558449076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45937.128558449076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45937.128558449076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45937.128558449076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45937.128558449076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45937.128558449076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45937.128558449076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45937.128558449076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45937.128558449076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45937.128558449076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45937.128558449076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45937.128558449076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45937.128558449076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45937.128558449076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45937.128558449076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45937.128558449076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45937.128558449076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45937.128558449076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45937.128558449076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45937.128558449076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45937.128558449076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45937.128558449076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45937.128558449076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45937.128558449076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45937.128558449076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45937.128558449076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45937.128558449076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45937.128558449076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45937.128558449076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45937.128558449076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45937.128558449076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45937.128558449076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45937.128558449076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45937.128558449076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45937.128558449076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45937.128558449076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45937.128558449076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45937.128558449076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45937.128558449076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45937.128558449076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45937.128558449076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45937.128558449076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45937.128558449076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45937.128558449076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45937.128558449076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45937.128558449076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45937.128558449076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45937.128558449076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45937.128558449076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45937.128558449076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45937.128558449076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45937.128558449076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45937.128558449076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45937.128558449076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45937.128558449076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45937.128558449076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45937.128558449076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45937.128558449076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45937.128558449076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45937.128558449076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45937.128558449076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45937.128558449076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45937.128558449076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45937.128558449076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45937.128558449076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45937.128558449076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45937.128558449076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45937.128558449076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45937.128558449076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45937.128558449076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45937.128558449076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45937.128558449076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45937.128558449076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45937.128558449076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45937.128558449076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45937.128558449076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45937.128558449076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45937.128558449076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45937.128558449076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45937.128558449076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45937.128558449076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45937.128558449076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45937.128558449076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45937.128558449076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45937.128558449076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45937.128558449076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45937.128558449076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45937.128558449076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45937.128558449076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45937.128558449076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45937.128558449076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45937.128558449076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45937.128558449076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45937.128558449076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45937.128558449076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45937.128558449076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45937.128558449076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45937.128558449076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45937.128558449076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45937.128558449076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45937.128558449076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45937.128558449076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45937.128558449076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45937.128558449076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45937.128558449076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45937.128558449076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45937.128558449076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45937.128558449076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45937.128558449076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45937.128558449076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45937.128558449076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45937.128558449076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45937.128558449076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45937.128558449076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45937.128558449076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45937.128558449076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45937.128558449076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45937.128558449076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45937.128558449076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45937.128558449076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45937.128558449076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45937.128558449076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45937.128558449076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45937.128558449076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45937.128558449076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45937.128558449076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45937.128558449076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45937.128558449076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45937.128558449076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45937.128558449076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45937.128558449076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45937.128558449076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45937.128558449076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45937.128558449076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45937.128558449076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45937.128558449076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45937.128558449076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45937.128558449076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45937.128558449076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45937.128558449076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45937.128558449076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45937.128558449076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45937.128558449076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45937.128558449076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45937.128558449076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45937.128558449076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45937.128558449076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45937.128558449076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45937.128558449076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45937.128558449076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45937.128558449076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45937.128558449076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45937.128558449076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45937.128558449076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45937.128558449076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45937.128558449076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45937.128558449076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45937.128558449076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45937.128558449076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45937.128558449076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45937.128558449076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45937.128558449076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45937.128558449076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45937.128558449076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45937.128558449076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45937.128558449076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45937.128558449076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45937.128558449076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45937.128558449076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45937.128558449076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45937.128558449076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45937.128558449076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45937.128558449076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45937.128558449076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45937.128558449076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45937.128558449076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45937.128558449076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45937.128558449076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45937.128558449076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45937.128558449076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45937.128558449076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45937.128558449076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45937.128558449076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45937.128558449076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45937.128558449076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45937.128558449076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45937.128558449076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45937.128558449076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45937.128558449076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45937.128558449076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45937.128558449076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45937.128558449076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45937.128558449076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45937.128558449076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45937.128558449076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45937.128558449076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45937.128558449076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45937.128558449076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45937.128558449076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45937.128558449076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45937.128558449076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45937.128558449076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45937.128558449076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45937.128558449076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45937.128558449076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45937.128558449076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45937.128558449076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45937.128558449076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45937.128558449076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45937.128558449076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45937.128558449076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45937.128558449076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45937.128558449076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45937.128558449076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45937.128558449076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45937.128558449076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45937.128558449076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45937.128558449076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45937.128558449076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45937.128558449076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45937.128558449076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45937.128558449076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45937.128558449076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45937.128558449076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45937.128558449076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45937.128558449076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45937.128558449076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45937.128558449076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45937.128558449076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45937.128558449076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45937.128558449076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45937.128558449076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45937.128558449076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45937.128558449076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45937.128558449076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45937.128558449076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45937.128558449076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45937.128558449076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45937.128558449076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45937.128558449076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45937.128558449076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45937.128558449076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45937.128558449076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45937.128558449076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45937.128558449076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45937.128558449076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45937.128558449076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45937.128558449076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45937.128558449076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45937.128558449076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45937.128558449076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45937.128558449076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45937.128558449076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45937.128558449076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45937.128558449076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45937.128558449076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45937.128558449076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45937.128558449076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45937.128558449076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45937.128558449076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45937.128558449076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45937.128558449076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45937.128558449076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45937.128558449076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45937.128558449076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45937.128558449076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45937.128558449076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45937.128558449076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45937.128558449076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45937.128558449076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45937.128558449076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45937.128558449076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45937.128558449076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45937.128558449076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45937.128558449076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45937.128558449076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45937.128558449076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45937.128558449076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45937.128558449076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45937.128558449076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45937.128558449076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45937.128558449076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45937.128558449076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45937.128558449076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45937.128558449076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45937.128558449076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45937.128558449076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45937.128558449076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45937.128558449076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45937.128558449076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45937.128558449076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45937.128558449076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45937.128558449076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45937.128558449076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45937.128558449076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45937.128558449076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45937.128558449076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45937.128558449076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45937.128558449076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45937.128558449076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45937.128558449076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45937.128558449076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45937.128558449076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45937.128558449076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45937.128558449076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45937.128558449076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45937.128558449076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45937.128558449076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45937.128558449076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45937.128558449076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45937.128558449076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45937.128558449076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45937.128558449076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45937.128558449076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45937.128558449076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45937.128558449076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45937.128558449076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45937.128558449076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45937.128558449076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45937.128558449076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45937.128558449076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45937.128558449076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45937.128558449076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45937.128558449076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45937.128558449076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45937.128558449076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45937.128558449076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45937.128558449076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45937.128558449076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45937.128558449076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45937.128558449076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45937.128558449076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45937.128558449076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45937.128558449076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45937.128558449076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45937.128558449076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45937.128558449076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45937.128558449076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45937.128558449076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45937.128558449076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45937.128558449076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45937.128558449076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45937.128558449076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45937.128558449076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45937.128558449076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45937.128558449076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45937.128558449076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45937.128558449076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45937.128558449076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45937.128558449076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45937.128558449076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45937.128558449076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45937.128558449076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45937.128558449076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45937.128558449076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45937.128558449076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45937.128558449076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45937.128558449076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45937.128558449076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45937.128558449076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45937.128558449076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45937.128558449076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45937.128558449076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45937.128558449076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45937.128558449076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45937.128558449076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45937.128558449076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45937.128558449076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45937.128558449076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45937.128558449076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45937.128558449076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45937.128558449076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45937.128558449076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45937.128558449076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45937.128558449076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45937.128558449076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45937.128558449076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45937.128558449076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45937.128558449076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45937.128558449076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45937.128558449076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45937.128558449076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45937.128558449076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45937.128558449076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45937.128558449076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45937.128558449076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45937.128558449076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45937.128558449076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45937.128558449076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45937.128558449076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45937.128558449076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45937.128558449076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45937.128558449076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45937.128558449076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45937.128558449076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45937.128558449076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45937.128558449076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45937.128558449076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45937.128558449076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45937.128558449076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45937.128558449076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45937.128558449076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45937.128558449076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45937.128558449076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45937.128558449076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45937.128558449076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45937.128558449076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45937.128558449076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45937.128558449076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45937.128558449076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45937.128558449076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45937.128558449076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45937.128558449076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45937.128558449076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45937.128558449076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45937.128558449076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45937.128558449076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45937.128558449076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45937.128558449076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45937.128558449076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45937.128558449076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45937.128558449076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45937.128558449076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45937.128558449076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45937.128558449076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45937.128558449076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45937.128558449076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45937.128558449076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45937.128558449076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45937.128558449076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45937.128558449076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45937.128558449076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45937.128558449076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45937.128558449076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45937.128558449076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45937.128558449076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45937.128558449076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45937.128558449076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45937.128558449076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45937.128558449076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45937.128558449076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45937.128558449076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45937.128558449076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45937.128558449076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45937.128558449076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45937.128558449076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45937.128558449076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45937.128558449076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45937.128558449076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45937.128558449076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45937.128558449076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45937.128558449076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45937.128558449076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45937.128558449076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45937.128558449076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45937.128558449076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45937.128558449076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45937.128558449076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45937.128558449076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45937.128558449076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45937.128558449076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45937.128558449076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45937.128558449076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45937.128558449076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45937.128558449076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45937.128558449076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45937.128558449076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45937.128558449076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45937.128558449076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45937.128558449076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45937.128558449076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45937.128558449076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45937.128558449076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45937.128558449076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45937.128558449076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45937.128558449076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45937.128558449076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45937.128558449076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45937.128558449076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45937.128558449076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45937.128558449076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45937.128558449076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45937.128558449076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45937.128558449076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45937.128558449076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45937.128558449076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45937.128558449076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45937.128558449076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45937.128558449076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45937.128558449076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45937.128558449076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45937.128558449076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45937.128558449076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45937.128558449076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45937.128558449076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45937.128558449076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45937.128558449076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45937.128558449076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45937.128558449076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45937.128558449076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45937.128558449076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45937.128558449076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45937.128558449076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45937.128558449076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45937.128558449076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45937.128558449076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45937.128558449076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45937.128558449076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45937.128558449076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45937.128558449076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45937.128558449076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45937.128558449076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45937.128558449076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45937.128558449076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45937.128558449076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45937.128558449076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45937.128558449076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45937.128558449076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45937.128558449076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45937.128558449076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45937.128558449076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45937.128558449076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45937.128558449076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45937.128558449076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45937.128558449076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45937.128558449076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45937.128558449076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45937.128558449076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45937.128558449076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45937.128558449076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45937.128558449076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45937.128558449076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45937.128558449076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45937.128558449076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45937.128558449076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45937.128558449076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45937.128558449076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45937.128558449076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45937.128558449076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45937.128558449076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45937.128558449076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45937.128558449076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45937.128558449076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45937.128558449076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45937.128558449076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45937.128558449076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45937.128558449076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45937.128558449076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45937.128558449076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45937.128558449076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45937.128558449076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45937.128558449076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45937.128558449076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45937.128558449076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45937.128558449076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45937.128558449076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45937.128558449076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45937.128558449076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45937.128558449076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45937.128558449076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45937.128558449076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45937.128558449076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45937.128558449076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45937.128558449076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45937.128558449076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45937.128558449076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45937.128558449076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45937.128558449076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45937.128558449076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45937.128558449076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45937.128558449076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45937.128558449076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45937.128558449076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45937.128558449076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45937.128558449076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45937.128558449076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45937.128558449076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45937.128558449076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45937.128558449076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45937.128558449076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45937.128558449076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45937.128558449076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45937.128558449076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45937.128558449076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45937.128558449076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45937.128558449076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45937.128558449076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45937.128558449076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45937.128558449076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45937.128558449076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45937.128558449076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45937.128558449076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45937.128558449076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45937.128558449076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45937.128558449076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45937.128558449076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45937.128558449076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45937.128558449076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45937.128558449076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45937.128558449076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45937.128558449076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45937.128558449076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45937.128558449076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45937.128558449076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45937.128558449076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45937.128558449076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45937.128558449076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45937.128558449076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45937.128558449076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45937.128558449076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45937.128558449076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45937.128558449076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45937.128558449076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45937.128558449076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45937.128558449076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45937.128558449076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45937.128558449076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45937.128558449076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45937.128558449076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45937.128558449076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45937.128558449076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45937.128558449076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45937.128558449076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45937.128558449076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45937.128558449076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45937.128558449076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45937.128558449076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45937.128558449076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45937.128558449076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45937.128558449076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45937.128558449076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45937.128558449076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45937.128558449076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45937.128558449076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45937.128558449076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45937.128558449076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45937.128558449076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45937.128558449076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45937.128558449076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45937.128558449076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45937.128558449076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45937.128558449076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45937.128558449076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45937.128558449076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45937.128558449076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45937.128558449076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45937.128558449076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45937.128558449076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45937.128558449076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45937.128558449076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45937.128558449076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45937.128558449076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45937.128558449076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45937.128558449076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45937.128558449076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45937.128558449076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45937.128558449076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45937.128558449076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45937.128558449076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45937.128558449076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45937.128558449076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45937.128558449076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45937.128558449076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45937.128558449076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45937.128558449076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45937.128558449076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45937.128558449076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45937.128558449076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45937.128558449076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45937.128558449076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45937.128558449076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45937.128558449076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45937.128558449076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45937.128558449076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45937.128558449076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45937.128558449076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45937.128558449076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45937.128558449076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45937.128558449076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45937.128558449076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45937.128558449076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45937.128558449076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45937.128558449076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45937.128558449076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45937.128558449076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45937.128558449076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45937.128558449076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45937.128558449076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45937.128558449076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45937.128558449076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45937.128558449076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45937.128558449076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45937.128558449076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45937.128558449076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45937.128558449076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45937.128558449076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45937.128558449076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45937.128558449076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45937.128558449076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45937.128558449076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45937.128558449076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45937.128558449076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45937.128558449076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45937.128558449076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45937.128558449076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45937.128558449076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45937.128558449076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45937.128558449076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45937.128558449076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45937.128558449076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45937.128558449076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45937.128558449076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45937.128558449076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45937.128558449076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45937.128558449076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45937.128558449076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45937.128558449076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45937.128558449076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45937.128558449076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45937.128558449076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45937.128558449076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45937.128558449076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45937.128558449076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45937.128558449076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45937.128558449076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45937.128558449076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45937.128558449076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45937.128558449076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45937.128558449076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45937.128558449076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45937.128558449076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45937.128558449076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45937.128558449076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45937.128558449076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45937.128558449076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45937.128558449076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45937.128558449076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45937.128558449076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45937.128558449076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45937.128558449076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45937.128558449076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45937.128558449076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45937.128558449076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45937.128558449076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45937.128558449076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45937.128558449076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45937.128558449076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45937.128558449076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45937.128558449076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45937.128558449076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45937.128558449076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45937.128558449076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45937.128558449076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45937.128558449076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45937.128558449076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45937.128558449076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45937.128558449076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45937.128558449076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45937.128558449076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45937.128558449076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45937.128558449076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45937.128558449076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45937.128558449076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45937.128558449076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45937.128558449076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45937.128558449076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45937.128558449076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45937.128558449076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45937.128558449076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45937.128558449076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45937.128558449076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45937.128558449076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45937.128558449076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45937.128558449076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45937.128558449076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45937.128558449076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45937.128558449076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45937.128558449076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45937.128558449076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45937.128558449076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45937.128558449076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45937.128558449076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45937.128558449076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45937.128558449076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45937.128558449076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45937.128558449076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45937.128558449076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45937.128558449076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45937.128558449076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45937.128558449076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45937.128558449076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45937.128558449076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45937.128558449076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45937.128558449076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45937.128558449076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45937.128558449076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45937.128558449076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45937.128558449076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45937.128558449076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45937.128558449076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45937.128558449076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45937.128558449076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45937.128558449076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45937.128558449076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45937.128558449076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45937.128558449076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45937.128558449076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45937.128558449076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45937.128558449076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45937.128558449076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45937.128558449076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45937.128558449076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45937.128558449076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45937.128558449076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45937.128558449076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45937.128558449076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45937.128558449076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45937.128558449076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45937.128558449076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45937.128558449076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45937.128558449076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45937.128558449076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45937.128558449076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45937.128558449076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45937.128558449076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45937.128558449076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45937.128558449076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45937.128558449076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45937.128558449076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45937.128558449076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45937.128558449076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45937.128558449076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45937.128558449076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45937.128558449076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45937.128558449076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45937.128558449076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45937.128558449076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45937.128558449076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45937.128558449076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45937.128558449076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45937.128558449076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45937.128558449076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45937.128558449076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45937.128558449076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45937.128558449076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45937.128558449076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45937.128558449076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45937.128558449076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45937.128558449076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45937.128558449076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45937.128558449076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45937.128558449076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45937.128558449076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45937.128558449076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45937.128558449076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45937.128558449076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45937.128558449076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45937.128558449076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45937.128558449076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45937.128558449076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45937.128558449076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45937.128558449076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45937.128558449076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45937.128558449076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45937.128558449076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45937.128558449076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45937.128558449076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45937.128558449076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45937.128558449076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45937.128558449076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45937.128558449076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45937.128558449076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45937.128558449076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45937.128558449076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45937.128558449076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45937.128558449076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45937.128558449076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45937.128558449076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45937.128558449076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45937.128558449076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45937.128558449076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45937.128558449076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45937.128558449076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45937.128558449076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45937.128558449076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45937.128558449076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45937.128558449076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45937.128558449076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45937.128558449076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45937.128558449076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45937.128558449076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45937.128558449076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45937.128558449076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45937.128558449076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45937.128558449076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45937.128558449076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45937.128558449076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45937.128558449076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45937.128558449076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45937.128558449076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45937.128558449076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45937.128558449076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45937.128558449076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45937.128558449076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45937.128558449076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45937.128558449076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45937.128558449076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45937.128558449076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45937.128558449076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45937.128558449076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45937.128558449076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45937.128558449076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45937.128558449076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45937.128558449076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45937.128558449076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45937.128558449076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45937.128558449076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45937.128558449076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45937.128558449076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45937.128558449076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45937.128558449076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45937.128558449076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45937.128558449076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45937.128558449076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45937.128558449076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45937.128558449076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45937.128558449076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45937.128558449076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45937.128558449076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45937.128558449076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45937.128558449076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45937.128558449076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45937.128558449076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45937.128558449076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45937.128558449076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45937.128558449076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45937.128558449076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45937.128558449076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45937.128558449076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45937.128558449076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45937.128558449076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45937.128558449076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45937.128558449076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45937.128558449076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45937.128558449076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45937.128558449076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45937.128558449076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45937.128558449076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45937.128558449076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45937.128558449076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45937.128558449076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45937.128558449076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45937.128558449076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45937.128558449076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45937.128558449076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45937.128558449076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45937.128558449076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45937.128558449076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45937.128558449076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45937.128558449076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45937.128558449076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45937.128558449076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45937.128558449076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45937.128558449076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45937.128558449076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45937.128558449076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45937.128558449076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45937.128558449076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45937.128558449076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45937.128558449076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45937.128558449076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45937.128558449076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45937.128558449076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45937.128558449076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45937.128558449076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45937.128558449076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45937.128558449076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45937.128558449076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45937.128558449076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45937.128558449076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45937.128558449076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45937.128558449076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45937.128558449076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45937.128558449076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45937.128558449076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45937.128558449076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45937.128558449076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45937.128558449076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45937.128558449076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45937.128558449076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45937.128558449076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45937.128558449076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45937.128558449076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45937.128558449076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45937.128558449076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45937.128558449076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45937.128558449076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45937.128558449076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45937.128558449076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45937.128558449076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45937.128558449076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45937.128558449076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45937.128558449076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45937.128558449076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45937.128558449076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45937.128558449076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45937.128558449076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45937.128558449076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45937.128558449076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45937.128558449076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45937.128558449076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45937.128558449076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45937.128558449076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45937.128558449076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45937.128558449076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45937.128558449076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45937.128558449076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45937.128558449076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45937.128558449076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45937.128558449076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45937.128558449076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45937.128558449076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45937.128558449076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45937.128558449076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45937.128558449076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45937.128558449076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45937.128558449076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45937.128558449076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45937.128558449076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45937.128558449076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45937.128558449076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45937.128558449076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45937.128558449076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45937.128558449076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45937.128558449076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45937.128558449076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45937.128558449076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45937.128558449076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45937.128558449076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45937.128558449076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45937.128558449076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45937.128558449076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45937.128558449076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45937.128558449076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45937.128558449076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45937.128558449076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45937.128558449076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45937.128558449076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45937.128558449076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45937.128558449076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45937.128558449076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45937.128558449076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45937.128558449076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45937.128558449076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45937.128558449076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45937.128558449076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45937.128558449076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45937.128558449076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45937.128558449076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45937.128558449076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45937.128558449076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45937.128558449076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45937.128558449076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45937.128558449076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45937.128558449076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45937.128558449076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45937.128558449076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45937.128558449076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45937.128558449076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45937.128558449076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45937.128558449076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45937.128558449076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45937.128558449076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45937.128558449076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45937.128558449076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45937.128558449076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45937.128558449076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45937.128558449076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45937.128558449076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45937.128558449076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45937.128558449076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45937.128558449076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45937.128558449076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45937.128558449076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45937.128558449076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45937.128558449076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45937.128558449076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45937.128558449076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45937.128558449076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45937.128558449076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45937.128558449076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45937.128558449076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45937.128558449076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45937.128558449076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45937.128558449076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45937.128558449076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45937.128558449076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45937.128558449076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45937.128558449076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45937.128558449076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45937.128558449076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45937.128558449076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45937.128558449076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45937.128558449076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45937.128558449076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45937.128558449076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45937.128558449076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45937.128558449076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45937.128558449076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45937.128558449076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45937.128558449076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45937.128558449076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45937.128558449076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45937.128558449076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45937.128558449076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45937.128558449076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45937.128558449076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45937.128558449076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45937.128558449076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45937.128558449076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45937.128558449076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45937.128558449076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45937.128558449076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45937.128558449076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45937.128558449076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45937.128558449076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45937.128558449076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45937.128558449076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45937.128558449076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45937.128558449076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45937.128558449076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45937.128558449076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45937.128558449076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45937.128558449076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45937.128558449076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45937.128558449076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45937.128558449076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45937.128558449076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45937.128558449076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45937.128558449076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45937.128558449076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45937.128558449076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45937.128558449076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45937.128558449076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45937.128558449076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45937.128558449076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45937.128558449076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45937.128558449076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45937.128558449076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45937.128558449076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45937.128558449076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45937.128558449076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45937.128558449076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45937.128558449076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45937.128558449076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45937.128558449076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45937.128558449076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45937.128558449076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45937.128558449076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45937.128558449076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45937.128558449076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45937.128558449076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45937.128558449076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45937.128558449076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45937.128558449076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45937.128558449076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45937.128558449076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45937.128558449076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45937.128558449076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45937.128558449076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45937.128558449076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45937.128558449076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45937.128558449076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45937.128558449076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45937.128558449076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45937.128558449076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45937.128558449076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45937.128558449076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45937.128558449076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45937.128558449076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45937.128558449076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45937.128558449076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45937.128558449076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45937.128558449076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45937.128558449076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45937.128558449076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45937.128558449076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45937.128558449076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45937.128558449076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45937.128558449076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45937.128558449076</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233.64784085647989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1.9716138888834394</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0.36409074073890224</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23073</v>
      </c>
      <c r="E5" s="144" t="s">
        <v>38964</v>
      </c>
      <c r="F5" s="145">
        <v>45937.125694444447</v>
      </c>
      <c r="G5" s="146">
        <f ca="1">IFERROR(NOW()-F5,"")</f>
        <v>2.8638888834393583E-3</v>
      </c>
      <c r="H5" s="145">
        <v>45937.119930555556</v>
      </c>
      <c r="I5" s="141" t="str">
        <f>IFERROR(VLOOKUP(D5,DB!A:F,6,0),"")</f>
        <v>SCECO</v>
      </c>
      <c r="J5" s="141" t="str">
        <f>IFERROR(VLOOKUP(D5,DB!A:G,7,0),"")</f>
        <v>Vandalized+Vandalized</v>
      </c>
      <c r="K5" s="148" t="s">
        <v>39061</v>
      </c>
      <c r="L5" s="143" t="str">
        <f>IFERROR(VLOOKUP(D5,DB!A:I,9,0),"")</f>
        <v>Latis</v>
      </c>
    </row>
    <row r="6" spans="1:16" ht="15" customHeight="1">
      <c r="A6" s="141"/>
      <c r="B6" s="141" t="str">
        <f>IFERROR(VLOOKUP(D6,DB!A:K,11,0),"")</f>
        <v/>
      </c>
      <c r="C6" s="142"/>
      <c r="D6" s="143"/>
      <c r="E6" s="144"/>
      <c r="F6" s="145"/>
      <c r="G6" s="146">
        <f ca="1">IFERROR(NOW()-F6,"")</f>
        <v>45937.12855833333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45937.12855833333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45937.12855833333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45937.12855833333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45937.12855833333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45937.12855833333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45937.12855833333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45937.12855833333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45937.12855833333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45937.12855833333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45937.12855833333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45937.12855833333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45937.12855833333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45937.12855833333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45937.12855833333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45937.12855833333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45937.12855833333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45937.12855833333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45937.12855833333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45937.12855833333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45937.12855833333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45937.12855833333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45937.12855833333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45937.12855833333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45937.12855833333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45937.12855833333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45937.12855833333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45937.12855833333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45937.12855833333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45937.12855833333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45937.12855833333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45937.12855833333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45937.12855833333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45937.12855833333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45937.12855833333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45937.12855833333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45937.12855833333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45937.12855833333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45937.12855833333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45937.12855833333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45937.12855833333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45937.12855833333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45937.12855833333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45937.12855833333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45937.12855833333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45937.12855833333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45937.12855833333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45937.12855833333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45937.12855833333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45937.12855833333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45937.12855833333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45937.12855833333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45937.12855833333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45937.12855833333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45937.12855833333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45937.12855833333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45937.12855833333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45937.12855833333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45937.12855833333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45937.12855833333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45937.12855833333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45937.12855833333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45937.12855833333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45937.12855833333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45937.12855833333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45937.12855833333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45937.12855833333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45937.12855833333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45937.12855833333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45937.12855833333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45937.12855833333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45937.12855833333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45937.12855833333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45937.12855833333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45937.12855833333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45937.12855833333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45937.12855833333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45937.12855833333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45937.12855833333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45937.12855833333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45937.12855833333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45937.12855833333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45937.12855833333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45937.12855833333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45937.12855833333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45937.12855833333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45937.12855833333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45937.12855833333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45937.12855833333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45937.12855833333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45937.12855833333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45937.12855833333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45937.12855833333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45937.12855833333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45937.12855833333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45937.12855833333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45937.12855833333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45937.12855833333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45937.12855833333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45937.12855833333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45937.12855833333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45937.12855833333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45937.12855833333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45937.12855833333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45937.12855833333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45937.12855833333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45937.12855833333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45937.12855833333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45937.12855833333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45937.12855833333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45937.12855833333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45937.12855833333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45937.12855833333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45937.12855833333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45937.12855833333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45937.12855833333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45937.12855833333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45937.12855833333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45937.12855833333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45937.12855833333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45937.12855833333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45937.12855833333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45937.12855833333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45937.12855833333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45937.12855833333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45937.12855833333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45937.12855833333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45937.12855833333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45937.12855833333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45937.12855833333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45937.12855833333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45937.12855833333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45937.12855833333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45937.12855833333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45937.12855833333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45937.12855833333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45937.12855833333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45937.12855833333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45937.12855833333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45937.12855833333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45937.12855833333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45937.12855833333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45937.12855833333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45937.12855833333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45937.12855833333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45937.12855833333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45937.12855833333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45937.12855833333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45937.12855833333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45937.12855833333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45937.12855833333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45937.12855833333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45937.12855833333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45937.12855833333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45937.12855833333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45937.12855833333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45937.12855833333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45937.12855833333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45937.12855833333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45937.12855833333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45937.12855833333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45937.12855833333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45937.12855833333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45937.12855833333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45937.12855833333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45937.12855833333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45937.12855833333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45937.12855833333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45937.12855833333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45937.12855833333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45937.12855833333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45937.12855833333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45937.12855833333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45937.12855833333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45937.12855833333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45937.12855833333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45937.12855833333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45937.12855833333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45937.12855833333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45937.12855833333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45937.12855833333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45937.12855833333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45937.12855833333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45937.12855833333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45937.12855833333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45937.12855833333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45937.12855833333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45937.12855833333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45937.12855833333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45937.12855833333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45937.12855833333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45937.12855833333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45937.12855833333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45937.12855833333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45937.12855833333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45937.12855833333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45937.12855833333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45937.12855833333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45937.12855833333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45937.12855833333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45937.12855833333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45937.12855833333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45937.12855833333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45937.12855833333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45937.12855833333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45937.12855833333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45937.12855833333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45937.12855833333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45937.12855833333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45937.12855833333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45937.12855833333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45937.12855833333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45937.12855833333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45937.12855833333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45937.12855833333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45937.12855833333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45937.12855833333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45937.12855833333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45937.12855833333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45937.12855833333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45937.12855833333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45937.12855833333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45937.12855833333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45937.12855833333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45937.12855833333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45937.12855833333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45937.12855833333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45937.12855833333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45937.12855833333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45937.12855833333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45937.12855833333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45937.12855833333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45937.12855833333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45937.12855833333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45937.12855833333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45937.12855833333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45937.12855833333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45937.12855833333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45937.12855833333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45937.12855833333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45937.12855833333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45937.12855833333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45937.12855833333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45937.12855833333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45937.12855833333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45937.12855833333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45937.12855833333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45937.12855833333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45937.12855833333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45937.12855833333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45937.12855833333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45937.12855833333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45937.12855833333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45937.12855833333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45937.12855833333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45937.12855833333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45937.12855833333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45937.12855833333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45937.12855833333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45937.12855833333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45937.12855833333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45937.12855833333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45937.12855833333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45937.12855833333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45937.12855833333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45937.12855833333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45937.12855833333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45937.12855833333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45937.12855833333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45937.12855833333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45937.12855833333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45937.12855833333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45937.12855833333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45937.12855833333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45937.12855833333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45937.12855833333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45937.12855833333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45937.12855833333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45937.12855833333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45937.12855833333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45937.12855833333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45937.12855833333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45937.12855833333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45937.12855833333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45937.12855833333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45937.12855833333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45937.12855833333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45937.12855833333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45937.12855833333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45937.12855833333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45937.12855833333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45937.12855833333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45937.12855833333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45937.12855833333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45937.12855833333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45937.12855833333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45937.12855833333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45937.12855833333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45937.12855833333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45937.12855833333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45937.12855833333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45937.12855833333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45937.12855833333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45937.12855833333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45937.12855833333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45937.12855833333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45937.12855833333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45937.12855833333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45937.12855833333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45937.12855833333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45937.12855833333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45937.12855833333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45937.12855833333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45937.12855833333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45937.12855833333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45937.12855833333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45937.12855833333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45937.12855833333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45937.12855833333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45937.12855833333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45937.12855833333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45937.12855833333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45937.12855833333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45937.12855833333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45937.12855833333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45937.12855833333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45937.12855833333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45937.12855833333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45937.12855833333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45937.12855833333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45937.12855833333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45937.12855833333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45937.12855833333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45937.12855833333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45937.12855833333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45937.12855833333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45937.12855833333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45937.12855833333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45937.12855833333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45937.12855833333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45937.12855833333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45937.12855833333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45937.12855833333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45937.12855833333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45937.12855833333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45937.12855833333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45937.12855833333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45937.12855833333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45937.12855833333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45937.12855833333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45937.12855833333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45937.12855833333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45937.12855833333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45937.12855833333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45937.12855833333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45937.12855833333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45937.12855833333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45937.12855833333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45937.12855833333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45937.12855833333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45937.12855833333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45937.12855833333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45937.12855833333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45937.12855833333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45937.12855833333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45937.12855833333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45937.12855833333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45937.12855833333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45937.12855833333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45937.12855833333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45937.12855833333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45937.12855833333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45937.12855833333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45937.12855833333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45937.12855833333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45937.12855833333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45937.12855833333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45937.12855833333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45937.12855833333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45937.12855833333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45937.12855833333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45937.12855833333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45937.12855833333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45937.12855833333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45937.12855833333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45937.12855833333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45937.12855833333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45937.12855833333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45937.12855833333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45937.12855833333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45937.12855833333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45937.12855833333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45937.12855833333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45937.12855833333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45937.12855833333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45937.12855833333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45937.12855833333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45937.12855833333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45937.12855833333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45937.12855833333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45937.12855833333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45937.12855833333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45937.12855833333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45937.12855833333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45937.12855833333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45937.12855833333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45937.12855833333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45937.12855833333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45937.12855833333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45937.12855833333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45937.12855833333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45937.12855833333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45937.12855833333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45937.12855833333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45937.12855833333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45937.12855833333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45937.12855833333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45937.12855833333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45937.12855833333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45937.12855833333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45937.12855833333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45937.12855833333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45937.12855833333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45937.12855833333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45937.12855833333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45937.12855833333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45937.12855833333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45937.12855833333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45937.12855833333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45937.12855833333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45937.12855833333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45937.12855833333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45937.12855833333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45937.12855833333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45937.12855833333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45937.12855833333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45937.12855833333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45937.12855833333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45937.12855833333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45937.12855833333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45937.12855833333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45937.12855833333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45937.12855833333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45937.12855833333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45937.12855833333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45937.12855833333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45937.12855833333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45937.12855833333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45937.12855833333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45937.12855833333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45937.12855833333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45937.12855833333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45937.12855833333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45937.12855833333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45937.12855833333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45937.12855833333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45937.12855833333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45937.12855833333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45937.12855833333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45937.12855833333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45937.12855833333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45937.12855833333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45937.12855833333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45937.12855833333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45937.12855833333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45937.12855833333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45937.12855833333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45937.12855833333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45937.12855833333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45937.12855833333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45937.12855833333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45937.12855833333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45937.12855833333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45937.12855833333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45937.12855833333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45937.12855833333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45937.12855833333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45937.12855833333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45937.12855833333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45937.12855833333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45937.12855833333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45937.12855833333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45937.12855833333</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45937.12855833333</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45.29649826388777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10.939681134259445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45937.128558449076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45937.128558449076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45937.128558449076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45937.128558449076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45937.128558449076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45937.128558449076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45937.128558449076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45937.128558449076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45937.128558449076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45937.128558449076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45937.128558449076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45937.128558449076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45937.128558449076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45937.128558449076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45937.128558449076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45937.128558449076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45937.128558449076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45937.128558449076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45937.128558449076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45937.128558449076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45937.128558449076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45937.128558449076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45937.128558449076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45937.128558449076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45937.128558449076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45937.128558449076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45937.128558449076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45937.128558449076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45937.128558449076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45937.128558449076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45937.128558449076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45937.128558449076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45937.128558449076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45937.128558449076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45937.128558449076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45937.128558449076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45937.128558449076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45937.128558449076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45937.128558449076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45937.128558449076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45937.128558449076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45937.128558449076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45937.128558449076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45937.128558449076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45937.128558449076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45937.128558449076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45937.128558449076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45937.128558449076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45937.128558449076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45937.128558449076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45937.128558449076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45937.128558449076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45937.128558449076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45937.128558449076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45937.128558449076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45937.128558449076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45937.128558449076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45937.128558449076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45937.128558449076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45937.128558449076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45937.128558449076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45937.128558449076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45937.128558449076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45937.128558449076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45937.128558449076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45937.128558449076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45937.128558449076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45937.128558449076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45937.128558449076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45937.128558449076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45937.128558449076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45937.128558449076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45937.128558449076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45937.128558449076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45937.128558449076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45937.128558449076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45937.128558449076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45937.128558449076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45937.128558449076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45937.128558449076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45937.128558449076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45937.128558449076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45937.128558449076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45937.128558449076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45937.128558449076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45937.128558449076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45937.128558449076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45937.128558449076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45937.128558449076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45937.128558449076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45937.128558449076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45937.128558449076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45937.128558449076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45937.128558449076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45937.128558449076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45937.128558449076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45937.128558449076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45937.128558449076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45937.128558449076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45937.128558449076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45937.128558449076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45937.128558449076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45937.128558449076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45937.128558449076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45937.128558449076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45937.128558449076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45937.128558449076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45937.128558449076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45937.128558449076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45937.128558449076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45937.128558449076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45937.128558449076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45937.128558449076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45937.128558449076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45937.128558449076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45937.128558449076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45937.128558449076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45937.128558449076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45937.128558449076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45937.128558449076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45937.128558449076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45937.128558449076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45937.128558449076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45937.128558449076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45937.128558449076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45937.128558449076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45937.128558449076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45937.128558449076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45937.128558449076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45937.128558449076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45937.128558449076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45937.128558449076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45937.128558449076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45937.128558449076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45937.128558449076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45937.128558449076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45937.128558449076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45937.128558449076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45937.128558449076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45937.128558449076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45937.128558449076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45937.128558449076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45937.128558449076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45937.128558449076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45937.128558449076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45937.128558449076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45937.128558449076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45937.128558449076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45937.128558449076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45937.128558449076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45937.128558449076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45937.128558449076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45937.128558449076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45937.128558449076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45937.128558449076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45937.128558449076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45937.128558449076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45937.128558449076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45937.128558449076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10.355711111107667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45937.128558449076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3.2475861111088307</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2.1863129629564355</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34925</v>
      </c>
      <c r="E6" s="123" t="s">
        <v>38964</v>
      </c>
      <c r="F6" s="124">
        <v>45937.05190972222</v>
      </c>
      <c r="G6" s="89">
        <f ca="1">IFERROR(NOW()-F6,"-")</f>
        <v>7.6648726855637506E-2</v>
      </c>
      <c r="H6" s="124">
        <v>45937.046076388891</v>
      </c>
      <c r="I6" s="120" t="str">
        <f>IFERROR(VLOOKUP(D6,DB!A:F,6,0),"")</f>
        <v>SCECO</v>
      </c>
      <c r="J6" s="119" t="str">
        <f>IFERROR(VLOOKUP(D6,DB!A:G,7,0),"")</f>
        <v>Vandalized</v>
      </c>
      <c r="K6" s="125" t="s">
        <v>39073</v>
      </c>
      <c r="L6" s="126" t="str">
        <f>IFERROR(VLOOKUP(D6,DB!A:I,9,0),"")</f>
        <v>Latis</v>
      </c>
    </row>
    <row r="7" spans="1:16383" ht="31.5" customHeight="1">
      <c r="A7" s="121" t="s">
        <v>39074</v>
      </c>
      <c r="B7" s="120" t="str">
        <f>IFERROR(VLOOKUP(D7,DB!A:K,11,0),"")</f>
        <v>R6</v>
      </c>
      <c r="C7" s="122">
        <v>1</v>
      </c>
      <c r="D7" s="120" t="s">
        <v>33009</v>
      </c>
      <c r="E7" s="123" t="s">
        <v>38964</v>
      </c>
      <c r="F7" s="124">
        <v>45937.073495370372</v>
      </c>
      <c r="G7" s="89">
        <f ca="1">IFERROR(NOW()-F7,"-")</f>
        <v>5.5063078703824431E-2</v>
      </c>
      <c r="H7" s="124">
        <v>45937.053842592592</v>
      </c>
      <c r="I7" s="120" t="str">
        <f>IFERROR(VLOOKUP(D7,DB!A:F,6,0),"")</f>
        <v>SCECO</v>
      </c>
      <c r="J7" s="119" t="str">
        <f>IFERROR(VLOOKUP(D7,DB!A:G,7,0),"")</f>
        <v>Dead+No BB Design</v>
      </c>
      <c r="K7" s="125" t="s">
        <v>39075</v>
      </c>
      <c r="L7" s="126" t="str">
        <f>IFERROR(VLOOKUP(D7,DB!A:I,9,0),"")</f>
        <v>Latis</v>
      </c>
    </row>
    <row r="8" spans="1:16383" ht="31.5" customHeight="1">
      <c r="A8" s="121"/>
      <c r="B8" s="120" t="str">
        <f>IFERROR(VLOOKUP(D8,DB!A:K,11,0),"")</f>
        <v/>
      </c>
      <c r="C8" s="122"/>
      <c r="D8" s="120"/>
      <c r="E8" s="123"/>
      <c r="F8" s="124"/>
      <c r="G8" s="89">
        <f ca="1">IFERROR(NOW()-F8,"-")</f>
        <v>45937.128558449076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45937.128558449076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45937.128558449076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45937.128558449076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45937.128558449076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45937.128558449076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45937.128558449076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45937.128558449076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45937.128558449076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45937.128558449076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45937.128558449076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45937.128558449076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45937.128558449076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45937.128558449076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45937.128558449076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45937.128558449076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45937.128558449076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45937.128558449076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45937.128558449076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45937.128558449076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45937.128558449076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45937.128558449076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45937.128558449076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45937.128558449076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45937.128558449076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45937.128558449076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45937.128558449076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45937.128558449076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45937.128558449076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45937.128558449076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45937.128558449076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45937.128558449076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45937.128558449076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45937.128558449076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45937.128558449076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45937.128558449076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45937.128558449076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45937.128558449076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45937.128558449076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45937.128558449076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45937.128558449076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45937.128558449076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45937.128558449076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45937.128558449076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45937.128558449076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45937.128558449076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45937.128558449076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45937.128558449076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45937.128558449076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45937.128558449076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45937.128558449076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45937.128558449076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45937.128558449076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45937.128558449076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45937.128558449076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45937.128558449076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45937.128558449076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45937.128558449076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45937.128558449076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45937.128558449076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45937.128558449076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45937.128558449076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45937.128558449076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45937.128558449076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45937.128558449076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45937.128558449076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45937.128558449076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45937.128558449076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45937.128558449076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45937.128558449076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45937.128558449076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45937.128558449076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45937.128558449076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45937.128558449076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45937.128558449076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45937.128558449076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45937.128558449076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45937.128558449076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45937.128558449076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45937.128558449076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45937.128558449076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45937.128558449076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45937.128558449076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45937.128558449076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45937.128558449076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45937.128558449076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45937.128558449076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45937.128558449076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45937.128558449076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45937.128558449076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45937.128558449076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45937.128558449076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45937.128558449076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45937.128558449076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45937.128558449076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45937.128558449076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45937.128558449076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45937.128558449076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45937.128558449076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45937.128558449076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45937.128558449076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45937.128558449076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45937.128558449076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45937.128558449076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45937.128558449076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45937.128558449076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45937.128558449076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45937.128558449076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45937.128558449076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45937.128558449076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45937.128558449076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45937.128558449076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45937.128558449076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45937.128558449076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45937.128558449076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45937.128558449076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45937.128558449076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45937.128558449076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45937.128558449076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45937.128558449076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45937.128558449076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45937.128558449076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45937.128558449076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45937.128558449076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45937.128558449076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45937.128558449076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45937.128558449076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45937.128558449076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45937.128558449076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45937.128558449076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45937.128558449076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45937.128558449076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45937.128558449076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45937.128558449076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45937.128558449076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45937.128558449076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45937.128558449076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45937.128558449076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45937.128558449076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45937.128558449076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45937.128558449076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45937.128558449076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45937.128558449076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45937.128558449076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45937.128558449076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45937.128558449076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45937.128558449076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45937.128558449076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45937.128558449076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45937.128558449076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45937.128558449076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45937.128558449076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45937.128558449076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45937.128558449076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45937.128558449076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45937.128558449076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45937.128558449076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45937.128558449076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45937.128558449076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45937.128558449076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45937.128558449076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45937.128558449076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45937.128558449076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45937.128558449076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45937.128558449076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45937.128558449076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45937.128558449076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45937.128558449076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45937.128558449076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45937.128558449076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45937.128558449076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45937.128558449076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45937.128558449076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45937.128558449076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45937.128558449076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45937.128558449076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45937.128558449076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45937.128558449076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45937.128558449076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45937.128558449076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45937.128558449076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45937.128558449076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45937.128558449076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45937.128558449076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45937.128558449076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45937.128558449076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45937.128558449076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45937.128558449076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45937.128558449076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45937.128558449076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45937.128558449076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45937.128558449076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45937.128558449076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45937.128558449076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45937.128558449076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45937.128558449076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45937.128558449076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45937.128558449076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45937.128558449076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45937.128558449076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45937.128558449076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45937.128558449076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45937.128558449076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45937.128558449076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45937.128558449076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45937.128558449076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45937.128558449076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45937.128558449076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45937.128558449076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45937.128558449076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45937.128558449076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45937.128558449076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45937.128558449076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45937.128558449076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45937.128558449076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45937.128558449076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45937.128558449076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45937.128558449076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45937.128558449076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45937.128558449076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45937.128558449076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45937.128558449076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45937.128558449076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45937.128558449076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45937.128558449076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45937.128558449076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45937.128558449076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45937.128558449076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45937.128558449076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45937.128558449076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45937.128558449076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45937.128558449076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45937.128558449076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45937.128558449076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45937.128558449076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45937.128558449076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45937.128558449076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45937.128558449076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45937.128558449076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45937.128558449076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45937.128558449076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45937.128558449076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45937.128558449076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45937.128558449076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45937.128558449076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45937.128558449076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45937.128558449076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45937.128558449076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45937.128558449076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45937.128558449076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45937.128558449076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45937.128558449076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45937.128558449076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45937.128558449076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45937.128558449076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45937.128558449076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45937.128558449076</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2025-10-07T00:07:42Z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