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553" documentId="13_ncr:1_{F6CB121F-512D-4AA6-A0C1-0FB36C537598}" xr6:coauthVersionLast="47" xr6:coauthVersionMax="47" xr10:uidLastSave="{84B3E0A2-7900-446C-A4E0-D52E67DF62FD}"/>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I13" i="4"/>
  <c r="J13" i="4"/>
  <c r="I14" i="4"/>
  <c r="J14" i="4"/>
  <c r="I15" i="4"/>
  <c r="J15" i="4"/>
  <c r="I16" i="4"/>
  <c r="J16" i="4"/>
  <c r="I17" i="4"/>
  <c r="J17" i="4"/>
  <c r="J2" i="6"/>
  <c r="I3" i="6"/>
  <c r="J3" i="6"/>
  <c r="I4" i="6"/>
  <c r="J4" i="6"/>
  <c r="I5" i="6"/>
  <c r="J5" i="6"/>
  <c r="I6" i="6"/>
  <c r="J6" i="6"/>
  <c r="I7" i="6"/>
  <c r="J7" i="6"/>
  <c r="I8" i="6"/>
  <c r="J8" i="6"/>
  <c r="I9" i="6"/>
  <c r="J9" i="6"/>
  <c r="I10" i="6"/>
  <c r="J10" i="6"/>
  <c r="I11" i="6"/>
  <c r="J11" i="6"/>
  <c r="I12" i="6"/>
  <c r="J12" i="6"/>
  <c r="I13" i="6"/>
  <c r="J13"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J14" i="6"/>
  <c r="J15" i="6"/>
  <c r="J16" i="6"/>
  <c r="J17" i="6"/>
  <c r="J18" i="6"/>
  <c r="J19" i="6"/>
  <c r="I3" i="5"/>
  <c r="B9" i="6"/>
  <c r="G9" i="6"/>
  <c r="L9" i="6"/>
  <c r="B10" i="6"/>
  <c r="G10" i="6"/>
  <c r="L10" i="6"/>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G2" i="6"/>
  <c r="B3" i="6"/>
  <c r="G3" i="6"/>
  <c r="L3" i="6"/>
  <c r="B4" i="6"/>
  <c r="G4" i="6"/>
  <c r="L4" i="6"/>
  <c r="B5" i="6"/>
  <c r="G5" i="6"/>
  <c r="L5" i="6"/>
  <c r="B6" i="6"/>
  <c r="G6" i="6"/>
  <c r="L6" i="6"/>
  <c r="B7" i="6"/>
  <c r="G7" i="6"/>
  <c r="L7" i="6"/>
  <c r="B8" i="6"/>
  <c r="G8" i="6"/>
  <c r="L8"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<sst xmlns="http://schemas.openxmlformats.org/spreadsheetml/2006/main" count="179028" uniqueCount="39106">
  <si>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</si>
  <si>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</si>
  <si>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</si>
  <si>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</si>
  <si>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</si>
  <si>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</si>
  <si>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</si>
  <si>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</si>
  <si>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</si>
  <si>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</si>
  <si>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</si>
  <si>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</si>
  <si>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</si>
  <si>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</si>
  <si>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</si>
  <si>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</si>
  <si>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</si>
  <si>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</si>
  <si>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</si>
  <si>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</si>
  <si>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</si>
  <si>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</si>
  <si>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</si>
  <si>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</si>
  <si>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</si>
  <si>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</si>
  <si>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</si>
  <si>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</si>
  <si>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</si>
  <si>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</si>
  <si>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</si>
  <si>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</si>
  <si>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</si>
  <si>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</si>
  <si>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</si>
  <si>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</si>
  <si>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</si>
  <si>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</si>
  <si>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</si>
  <si>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</si>
  <si>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</si>
  <si>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</si>
  <si>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</si>
  <si>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</si>
  <si>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</si>
  <si>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</si>
  <si>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</si>
  <si>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</si>
  <si>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</si>
  <si>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</si>
  <si>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</si>
  <si>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</si>
  <si>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</si>
  <si>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</si>
  <si>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</si>
  <si>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</si>
  <si>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</si>
  <si>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</si>
  <si>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</si>
  <si>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</si>
  <si>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</si>
  <si>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</si>
  <si>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</si>
  <si>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</si>
  <si>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</si>
  <si>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</si>
  <si>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</si>
  <si>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</si>
  <si>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</si>
  <si>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</si>
  <si>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</si>
  <si>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</si>
  <si>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</si>
  <si>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</si>
  <si>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</si>
  <si>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</si>
  <si>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</si>
  <si>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</si>
  <si>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</si>
  <si>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</si>
  <si>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</si>
  <si>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</si>
  <si>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</si>
  <si>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</si>
  <si>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</si>
  <si>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</si>
  <si>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</si>
  <si>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</si>
  <si>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</si>
  <si>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</si>
  <si>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</si>
  <si>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</si>
  <si>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</si>
  <si>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</si>
  <si>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</si>
  <si>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</si>
  <si>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</si>
  <si>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</si>
  <si>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</si>
  <si>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</si>
  <si>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</si>
  <si>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</si>
  <si>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</si>
  <si>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</si>
  <si>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</si>
  <si>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</si>
  <si>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</si>
  <si>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</si>
  <si>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</si>
  <si>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</si>
  <si>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</si>
  <si>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</si>
  <si>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</si>
  <si>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</si>
  <si>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</si>
  <si>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</si>
  <si>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</si>
  <si>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</si>
  <si>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</si>
  <si>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</si>
  <si>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</si>
  <si>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</si>
  <si>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</si>
  <si>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</si>
  <si>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</si>
  <si>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</si>
  <si>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</si>
  <si>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</si>
  <si>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</si>
  <si>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</si>
  <si>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</si>
  <si>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</si>
  <si>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</si>
  <si>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</si>
  <si>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</si>
  <si>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</si>
  <si>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</si>
  <si>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</si>
  <si>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</si>
  <si>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</si>
  <si>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</si>
  <si>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</si>
  <si>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</si>
  <si>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</si>
  <si>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</si>
  <si>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</si>
  <si>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</si>
  <si>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</si>
  <si>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</si>
  <si>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</si>
  <si>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</si>
  <si>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</si>
  <si>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</si>
  <si>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</si>
  <si>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</si>
  <si>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</si>
  <si>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</si>
  <si>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</si>
  <si>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</si>
  <si>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</si>
  <si>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</si>
  <si>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</si>
  <si>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</si>
  <si>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</si>
  <si>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</si>
  <si>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</si>
  <si>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</si>
  <si>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</si>
  <si>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</si>
  <si>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</si>
  <si>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</si>
  <si>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</si>
  <si>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</si>
  <si>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</si>
  <si>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</si>
  <si>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</si>
  <si>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</si>
  <si>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</si>
  <si>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</si>
  <si>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</si>
  <si>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</si>
  <si>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</si>
  <si>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</si>
  <si>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</si>
  <si>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</si>
  <si>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</si>
  <si>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</si>
  <si>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</si>
  <si>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</si>
  <si>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</si>
  <si>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</si>
  <si>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</si>
  <si>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</si>
  <si>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</si>
  <si>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</si>
  <si>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</si>
  <si>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</si>
  <si>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</si>
  <si>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</si>
  <si>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</si>
  <si>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</si>
  <si>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</si>
  <si>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</si>
  <si>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</si>
  <si>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</si>
  <si>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</si>
  <si>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</si>
  <si>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</si>
  <si>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</si>
  <si>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</si>
  <si>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</si>
  <si>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</si>
  <si>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</si>
  <si>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</si>
  <si>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</si>
  <si>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</si>
  <si>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</si>
  <si>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</si>
  <si>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</si>
  <si>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</si>
  <si>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</si>
  <si>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</si>
  <si>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</si>
  <si>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</si>
  <si>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</si>
  <si>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</si>
  <si>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</si>
  <si>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</si>
  <si>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</si>
  <si>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</si>
  <si>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</si>
  <si>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</si>
  <si>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</si>
  <si>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</si>
  <si>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</si>
  <si>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</si>
  <si>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</si>
  <si>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</si>
  <si>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</si>
  <si>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</si>
  <si>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</si>
  <si>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</si>
  <si>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</si>
  <si>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</si>
  <si>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</si>
  <si>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</si>
  <si>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</si>
  <si>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</si>
  <si>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</si>
  <si>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</si>
  <si>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</si>
  <si>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</si>
  <si>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</si>
  <si>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</si>
  <si>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</si>
  <si>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</si>
  <si>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</si>
  <si>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</si>
  <si>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</si>
  <si>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</si>
  <si>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</si>
  <si>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</si>
  <si>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</si>
  <si>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</si>
  <si>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</si>
  <si>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</si>
  <si>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</si>
  <si>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</si>
  <si>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</si>
  <si>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</si>
  <si>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</si>
  <si>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</si>
  <si>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</si>
  <si>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</si>
  <si>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</si>
  <si>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</si>
  <si>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</si>
  <si>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</si>
  <si>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</si>
  <si>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</si>
  <si>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</si>
  <si>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</si>
  <si>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</si>
  <si>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</si>
  <si>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</si>
  <si>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</si>
  <si>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</si>
  <si>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</si>
  <si>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</si>
  <si>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</si>
  <si>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</si>
  <si>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</si>
  <si>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</si>
  <si>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</si>
  <si>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</si>
  <si>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</si>
  <si>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</si>
  <si>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</si>
  <si>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</si>
  <si>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</si>
  <si>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</si>
  <si>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</si>
  <si>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</si>
  <si>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</si>
  <si>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</si>
  <si>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</si>
  <si>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</si>
  <si>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</si>
  <si>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</si>
  <si>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</si>
  <si>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</si>
  <si>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</si>
  <si>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</si>
  <si>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</si>
  <si>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</si>
  <si>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</si>
  <si>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</si>
  <si>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</si>
  <si>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</si>
  <si>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</si>
  <si>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</si>
  <si>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</si>
  <si>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</si>
  <si>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</si>
  <si>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</si>
  <si>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</si>
  <si>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</si>
  <si>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</si>
  <si>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</si>
  <si>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</si>
  <si>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</si>
  <si>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</si>
  <si>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</si>
  <si>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</si>
  <si>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</si>
  <si>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</si>
  <si>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</si>
  <si>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</si>
  <si>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</si>
  <si>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</si>
  <si>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</si>
  <si>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</si>
  <si>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</si>
  <si>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</si>
  <si>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</si>
  <si>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</si>
  <si>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</si>
  <si>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</si>
  <si>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</si>
  <si>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</si>
  <si>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</si>
  <si>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</si>
  <si>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</si>
  <si>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</si>
  <si>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</si>
  <si>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</si>
  <si>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</si>
  <si>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</si>
  <si>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</si>
  <si>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</si>
  <si>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</si>
  <si>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</si>
  <si>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</si>
  <si>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</si>
  <si>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</si>
  <si>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</si>
  <si>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</si>
  <si>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</si>
  <si>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</si>
  <si>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</si>
  <si>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</si>
  <si>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</si>
  <si>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</si>
  <si>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</si>
  <si>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</si>
  <si>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</si>
  <si>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</si>
  <si>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</si>
  <si>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</si>
  <si>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</si>
  <si>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</si>
  <si>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</si>
  <si>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</si>
  <si>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</si>
  <si>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</si>
  <si>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</si>
  <si>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</si>
  <si>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</si>
  <si>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</si>
  <si>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</si>
  <si>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</si>
  <si>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</si>
  <si>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</si>
  <si>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</si>
  <si>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</si>
  <si>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</si>
  <si>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</si>
  <si>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</si>
  <si>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</si>
  <si>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</si>
  <si>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</si>
  <si>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</si>
  <si>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</si>
  <si>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</si>
  <si>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</si>
  <si>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</si>
  <si>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</si>
  <si>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</si>
  <si>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</si>
  <si>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</si>
  <si>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</si>
  <si>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</si>
  <si>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</si>
  <si>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</si>
  <si>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</si>
  <si>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</si>
  <si>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</si>
  <si>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</si>
  <si>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</si>
  <si>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</si>
  <si>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</si>
  <si>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</si>
  <si>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</si>
  <si>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</si>
  <si>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</si>
  <si>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</si>
  <si>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</si>
  <si>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</si>
  <si>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</si>
  <si>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</si>
  <si>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</si>
  <si>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</si>
  <si>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</si>
  <si>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</si>
  <si>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</si>
  <si>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</si>
  <si>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</si>
  <si>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</si>
  <si>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</si>
  <si>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</si>
  <si>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</si>
  <si>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</si>
  <si>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</si>
  <si>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</si>
  <si>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</si>
  <si>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</si>
  <si>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</si>
  <si>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</si>
  <si>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</si>
  <si>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</si>
  <si>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</si>
  <si>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</si>
  <si>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</si>
  <si>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</si>
  <si>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</si>
  <si>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</si>
  <si>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</si>
  <si>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</si>
  <si>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</si>
  <si>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</si>
  <si>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</si>
  <si>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</si>
  <si>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</si>
  <si>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</si>
  <si>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</si>
  <si>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</si>
  <si>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</si>
  <si>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</si>
  <si>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</si>
  <si>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</si>
  <si>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</si>
  <si>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</si>
  <si>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</si>
  <si>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</si>
  <si>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</si>
  <si>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</si>
  <si>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</si>
  <si>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</si>
  <si>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</si>
  <si>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</si>
  <si>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</si>
  <si>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</si>
  <si>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</si>
  <si>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</si>
  <si>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</si>
  <si>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</si>
  <si>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</si>
  <si>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</si>
  <si>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</si>
  <si>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</si>
  <si>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</si>
  <si>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</si>
  <si>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</si>
  <si>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</si>
  <si>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</si>
  <si>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</si>
  <si>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</si>
  <si>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</si>
  <si>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</si>
  <si>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</si>
  <si>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</si>
  <si>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</si>
  <si>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</si>
  <si>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</si>
  <si>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</si>
  <si>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</si>
  <si>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</si>
  <si>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</si>
  <si>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</si>
  <si>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</si>
  <si>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</si>
  <si>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</si>
  <si>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</si>
  <si>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</si>
  <si>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</si>
  <si>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</si>
  <si>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</si>
  <si>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</si>
  <si>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</si>
  <si>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</si>
  <si>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</si>
  <si>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</si>
  <si>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</si>
  <si>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</si>
  <si>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</si>
  <si>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</si>
  <si>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</si>
  <si>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</si>
  <si>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</si>
  <si>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</si>
  <si>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</si>
  <si>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</si>
  <si>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</si>
  <si>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</si>
  <si>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</si>
  <si>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</si>
  <si>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</si>
  <si>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</si>
  <si>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</si>
  <si>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</si>
  <si>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</si>
  <si>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</si>
  <si>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</si>
  <si>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</si>
  <si>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</si>
  <si>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</si>
  <si>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</si>
  <si>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</si>
  <si>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</si>
  <si>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</si>
  <si>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</si>
  <si>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</si>
  <si>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</si>
  <si>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</si>
  <si>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</si>
  <si>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</si>
  <si>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</si>
  <si>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</si>
  <si>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</si>
  <si>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</si>
  <si>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</si>
  <si>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</si>
  <si>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</si>
  <si>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</si>
  <si>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</si>
  <si>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</si>
  <si>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</si>
  <si>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</si>
  <si>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</si>
  <si>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</si>
  <si>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</si>
  <si>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</si>
  <si>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</si>
  <si>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</si>
  <si>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</si>
  <si>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</si>
  <si>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</si>
  <si>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</si>
  <si>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</si>
  <si>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</si>
  <si>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</si>
  <si>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</si>
  <si>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</si>
  <si>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</si>
  <si>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</si>
  <si>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</si>
  <si>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</si>
  <si>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</si>
  <si>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</si>
  <si>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</si>
  <si>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</si>
  <si>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</si>
  <si>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</si>
  <si>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</si>
  <si>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</si>
  <si>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</si>
  <si>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</si>
  <si>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</si>
  <si>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</si>
  <si>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</si>
  <si>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</si>
  <si>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</si>
  <si>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</si>
  <si>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</si>
  <si>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</si>
  <si>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</si>
  <si>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</si>
  <si>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</si>
  <si>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</si>
  <si>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</si>
  <si>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</si>
  <si>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</si>
  <si>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</si>
  <si>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</si>
  <si>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</si>
  <si>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</si>
  <si>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</si>
  <si>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</si>
  <si>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</si>
  <si>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</si>
  <si>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</si>
  <si>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</si>
  <si>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</si>
  <si>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</si>
  <si>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</si>
  <si>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</si>
  <si>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</si>
  <si>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</si>
  <si>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</si>
  <si>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</si>
  <si>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</si>
  <si>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</si>
  <si>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</si>
  <si>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</si>
  <si>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</si>
  <si>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</si>
  <si>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</si>
  <si>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</si>
  <si>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</si>
  <si>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</si>
  <si>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</si>
  <si>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</si>
  <si>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</si>
  <si>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</si>
  <si>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</si>
  <si>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</si>
  <si>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</si>
  <si>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</si>
  <si>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</si>
  <si>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</si>
  <si>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</si>
  <si>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</si>
  <si>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</si>
  <si>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</si>
  <si>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</si>
  <si>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</si>
  <si>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</si>
  <si>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</si>
  <si>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</si>
  <si>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</si>
  <si>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</si>
  <si>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</si>
  <si>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</si>
  <si>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</si>
  <si>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</si>
  <si>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</si>
  <si>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</si>
  <si>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</si>
  <si>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</si>
  <si>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</si>
  <si>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</si>
  <si>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</si>
  <si>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</si>
  <si>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</si>
  <si>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</si>
  <si>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</si>
  <si>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</si>
  <si>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</si>
  <si>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</si>
  <si>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</si>
  <si>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</si>
  <si>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</si>
  <si>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</si>
  <si>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</si>
  <si>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</si>
  <si>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</si>
  <si>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</si>
  <si>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</si>
  <si>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</si>
  <si>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</si>
  <si>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</si>
  <si>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</si>
  <si>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</si>
  <si>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</si>
  <si>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</si>
  <si>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</si>
  <si>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</si>
  <si>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</si>
  <si>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</si>
  <si>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</si>
  <si>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</si>
  <si>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</si>
  <si>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</si>
  <si>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</si>
  <si>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</si>
  <si>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</si>
  <si>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</si>
  <si>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</si>
  <si>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</si>
  <si>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</si>
  <si>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</si>
  <si>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</si>
  <si>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</si>
  <si>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</si>
  <si>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</si>
  <si>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</si>
  <si>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</si>
  <si>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</si>
  <si>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</si>
  <si>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</si>
  <si>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</si>
  <si>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</si>
  <si>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</si>
  <si>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</si>
  <si>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</si>
  <si>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</si>
  <si>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</si>
  <si>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</si>
  <si>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</si>
  <si>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</si>
  <si>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</si>
  <si>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</si>
  <si>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</si>
  <si>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</si>
  <si>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</si>
  <si>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</si>
  <si>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</si>
  <si>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</si>
  <si>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</si>
  <si>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</si>
  <si>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</si>
  <si>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</si>
  <si>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</si>
  <si>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</si>
  <si>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</si>
  <si>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</si>
  <si>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</si>
  <si>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</si>
  <si>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</si>
  <si>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</si>
  <si>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</si>
  <si>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</si>
  <si>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</si>
  <si>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</si>
  <si>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</si>
  <si>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</si>
  <si>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</si>
  <si>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</si>
  <si>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</si>
  <si>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</si>
  <si>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</si>
  <si>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</si>
  <si>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</si>
  <si>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</si>
  <si>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</si>
  <si>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</si>
  <si>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</si>
  <si>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</si>
  <si>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</si>
  <si>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</si>
  <si>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</si>
  <si>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</si>
  <si>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</si>
  <si>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</si>
  <si>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</si>
  <si>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</si>
  <si>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</si>
  <si>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</si>
  <si>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</si>
  <si>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</si>
  <si>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</si>
  <si>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</si>
  <si>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</si>
  <si>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</si>
  <si>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</si>
  <si>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</si>
  <si>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</si>
  <si>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</si>
  <si>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</si>
  <si>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</si>
  <si>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</si>
  <si>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</si>
  <si>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</si>
  <si>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</si>
  <si>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</si>
  <si>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</si>
  <si>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</si>
  <si>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</si>
  <si>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</si>
  <si>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</si>
  <si>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</si>
  <si>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</si>
  <si>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</si>
  <si>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</si>
  <si>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</si>
  <si>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</si>
  <si>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</si>
  <si>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</si>
  <si>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</si>
  <si>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</si>
  <si>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</si>
  <si>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</si>
  <si>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</si>
  <si>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</si>
  <si>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</si>
  <si>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</si>
  <si>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</si>
  <si>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</si>
  <si>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</si>
  <si>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</si>
  <si>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</si>
  <si>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</si>
  <si>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</si>
  <si>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</si>
  <si>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</si>
  <si>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</si>
  <si>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</si>
  <si>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</si>
  <si>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</si>
  <si>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</si>
  <si>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</si>
  <si>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</si>
  <si>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</si>
  <si>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</si>
  <si>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</si>
  <si>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</si>
  <si>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</si>
  <si>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</si>
  <si>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</si>
  <si>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</si>
  <si>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</si>
  <si>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</si>
  <si>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</si>
  <si>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</si>
  <si>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</si>
  <si>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</si>
  <si>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</si>
  <si>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</si>
  <si>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</si>
  <si>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</si>
  <si>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</si>
  <si>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</si>
  <si>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</si>
  <si>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</si>
  <si>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</si>
  <si>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</si>
  <si>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</si>
  <si>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</si>
  <si>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</si>
  <si>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</si>
  <si>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</si>
  <si>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</si>
  <si>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</si>
  <si>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</si>
  <si>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</si>
  <si>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</si>
  <si>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</si>
  <si>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</si>
  <si>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</si>
  <si>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</si>
  <si>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</si>
  <si>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</si>
  <si>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</si>
  <si>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</si>
  <si>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</si>
  <si>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</si>
  <si>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</si>
  <si>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</si>
  <si>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</si>
  <si>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</si>
  <si>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</si>
  <si>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</si>
  <si>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</si>
  <si>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</si>
  <si>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</si>
  <si>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</si>
  <si>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</si>
  <si>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</si>
  <si>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</si>
  <si>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</si>
  <si>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</si>
  <si>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</si>
  <si>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</si>
  <si>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</si>
  <si>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</si>
  <si>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</si>
  <si>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</si>
  <si>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</si>
  <si>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</si>
  <si>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</si>
  <si>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</si>
  <si>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</si>
  <si>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</si>
  <si>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</si>
  <si>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</si>
  <si>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</si>
  <si>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</si>
  <si>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</si>
  <si>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</si>
  <si>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</si>
  <si>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</si>
  <si>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</si>
  <si>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</si>
  <si>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</si>
  <si>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</si>
  <si>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</si>
  <si>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</si>
  <si>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</si>
  <si>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</si>
  <si>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</si>
  <si>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</si>
  <si>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</si>
  <si>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</si>
  <si>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</si>
  <si>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</si>
  <si>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</si>
  <si>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</si>
  <si>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</si>
  <si>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</si>
  <si>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</si>
  <si>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</si>
  <si>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</si>
  <si>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</si>
  <si>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</si>
  <si>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</si>
  <si>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</si>
  <si>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</si>
  <si>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</si>
  <si>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</si>
  <si>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</si>
  <si>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</si>
  <si>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</si>
  <si>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</si>
  <si>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</si>
  <si>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</si>
  <si>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</si>
  <si>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</si>
  <si>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</si>
  <si>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</si>
  <si>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</si>
  <si>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</si>
  <si>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</si>
  <si>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</si>
  <si>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</si>
  <si>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</si>
  <si>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</si>
  <si>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</si>
  <si>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</si>
  <si>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</si>
  <si>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</si>
  <si>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</si>
  <si>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</si>
  <si>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</si>
  <si>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</si>
  <si>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</si>
  <si>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</si>
  <si>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</si>
  <si>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</si>
  <si>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</si>
  <si>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</si>
  <si>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</si>
  <si>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</si>
  <si>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</si>
  <si>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</si>
  <si>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</si>
  <si>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</si>
  <si>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</si>
  <si>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</si>
  <si>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</si>
  <si>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</si>
  <si>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</si>
  <si>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</si>
  <si>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</si>
  <si>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</si>
  <si>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</si>
  <si>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</si>
  <si>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</si>
  <si>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</si>
  <si>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</si>
  <si>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</si>
  <si>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</si>
  <si>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</si>
  <si>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</si>
  <si>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</si>
  <si>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</si>
  <si>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</si>
  <si>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</si>
  <si>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</si>
  <si>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</si>
  <si>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</si>
  <si>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</si>
  <si>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</si>
  <si>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</si>
  <si>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</si>
  <si>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</si>
  <si>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</si>
  <si>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</si>
  <si>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</si>
  <si>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</si>
  <si>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</si>
  <si>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</si>
  <si>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</si>
  <si>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</si>
  <si>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</si>
  <si>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</si>
  <si>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</si>
  <si>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</si>
  <si>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</si>
  <si>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</si>
  <si>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</si>
  <si>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</si>
  <si>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</si>
  <si>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</si>
  <si>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</si>
  <si>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</si>
  <si>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</si>
  <si>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</si>
  <si>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</si>
  <si>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</si>
  <si>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</si>
  <si>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</si>
  <si>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</si>
  <si>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</si>
  <si>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</si>
  <si>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</si>
  <si>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</si>
  <si>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</si>
  <si>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</si>
  <si>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</si>
  <si>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</si>
  <si>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</si>
  <si>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</si>
  <si>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</si>
  <si>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</si>
  <si>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</si>
  <si>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</si>
  <si>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</si>
  <si>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</si>
  <si>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</si>
  <si>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</si>
  <si>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</si>
  <si>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</si>
  <si>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</si>
  <si>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</si>
  <si>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</si>
  <si>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</si>
  <si>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</si>
  <si>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</si>
  <si>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</si>
  <si>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</si>
  <si>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</si>
  <si>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</si>
  <si>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</si>
  <si>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</si>
  <si>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</si>
  <si>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</si>
  <si>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</si>
  <si>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</si>
  <si>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</si>
  <si>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</si>
  <si>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</si>
  <si>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</si>
  <si>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</si>
  <si>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</si>
  <si>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</si>
  <si>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</si>
  <si>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</si>
  <si>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</si>
  <si>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</si>
  <si>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</si>
  <si>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</si>
  <si>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</si>
  <si>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</si>
  <si>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</si>
  <si>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</si>
  <si>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</si>
  <si>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</si>
  <si>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</si>
  <si>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</si>
  <si>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</si>
  <si>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</si>
  <si>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</si>
  <si>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</si>
  <si>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</si>
  <si>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</si>
  <si>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</si>
  <si>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</si>
  <si>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</si>
  <si>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</si>
  <si>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</si>
  <si>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</si>
  <si>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</si>
  <si>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</si>
  <si>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</si>
  <si>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</si>
  <si>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</si>
  <si>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</si>
  <si>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</si>
  <si>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</si>
  <si>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</si>
  <si>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</si>
  <si>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</si>
  <si>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</si>
  <si>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</si>
  <si>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</si>
  <si>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</si>
  <si>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</si>
  <si>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</si>
  <si>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</si>
  <si>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</si>
  <si>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</si>
  <si>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</si>
  <si>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</si>
  <si>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</si>
  <si>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</si>
  <si>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</si>
  <si>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</si>
  <si>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</si>
  <si>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</si>
  <si>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</si>
  <si>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</si>
  <si>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</si>
  <si>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</si>
  <si>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</si>
  <si>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</si>
  <si>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</si>
  <si>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</si>
  <si>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</si>
  <si>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</si>
  <si>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</si>
  <si>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</si>
  <si>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</si>
  <si>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</si>
  <si>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</si>
  <si>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</si>
  <si>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</si>
  <si>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</si>
  <si>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</si>
  <si>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</si>
  <si>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</si>
  <si>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</si>
  <si>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</si>
  <si>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</si>
  <si>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</si>
  <si>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</si>
  <si>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</si>
  <si>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</si>
  <si>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</si>
  <si>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</si>
  <si>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</si>
  <si>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</si>
  <si>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</si>
  <si>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</si>
  <si>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</si>
  <si>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</si>
  <si>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</si>
  <si>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</si>
  <si>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</si>
  <si>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</si>
  <si>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</si>
  <si>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</si>
  <si>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</si>
  <si>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</si>
  <si>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</si>
  <si>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</si>
  <si>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</si>
  <si>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</si>
  <si>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</si>
  <si>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</si>
  <si>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</si>
  <si>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</si>
  <si>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</si>
  <si>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</si>
  <si>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</si>
  <si>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</si>
  <si>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</si>
  <si>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</si>
  <si>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</si>
  <si>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</si>
  <si>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</si>
  <si>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</si>
  <si>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</si>
  <si>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</si>
  <si>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</si>
  <si>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</si>
  <si>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</si>
  <si>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</si>
  <si>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</si>
  <si>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</si>
  <si>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</si>
  <si>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</si>
  <si>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</si>
  <si>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</si>
  <si>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</si>
  <si>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</si>
  <si>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</si>
  <si>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</si>
  <si>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</si>
  <si>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</si>
  <si>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</si>
  <si>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</si>
  <si>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</si>
  <si>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</si>
  <si>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</si>
  <si>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</si>
  <si>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</si>
  <si>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</si>
  <si>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</si>
  <si>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</si>
  <si>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</si>
  <si>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</si>
  <si>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</si>
  <si>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</si>
  <si>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</si>
  <si>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</si>
  <si>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</si>
  <si>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</si>
  <si>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</si>
  <si>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</si>
  <si>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</si>
  <si>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</si>
  <si>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</si>
  <si>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</si>
  <si>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</si>
  <si>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</si>
  <si>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</si>
  <si>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</si>
  <si>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</si>
  <si>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</si>
  <si>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</si>
  <si>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</si>
  <si>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</si>
  <si>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</si>
  <si>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</si>
  <si>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</si>
  <si>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</si>
  <si>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</si>
  <si>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</si>
  <si>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</si>
  <si>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</si>
  <si>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</si>
  <si>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</si>
  <si>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</si>
  <si>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</si>
  <si>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</si>
  <si>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</si>
  <si>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</si>
  <si>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</si>
  <si>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</si>
  <si>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</si>
  <si>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</si>
  <si>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</si>
  <si>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</si>
  <si>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</si>
  <si>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</si>
  <si>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</si>
  <si>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</si>
  <si>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</si>
  <si>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</si>
  <si>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</si>
  <si>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</si>
  <si>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</si>
  <si>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</si>
  <si>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</si>
  <si>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</si>
  <si>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</si>
  <si>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</si>
  <si>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</si>
  <si>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</si>
  <si>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</si>
  <si>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</si>
  <si>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</si>
  <si>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</si>
  <si>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</si>
  <si>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</si>
  <si>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</si>
  <si>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</si>
  <si>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</si>
  <si>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</si>
  <si>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</si>
  <si>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</si>
  <si>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</si>
  <si>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</si>
  <si>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</si>
  <si>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</si>
  <si>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</si>
  <si>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</si>
  <si>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</si>
  <si>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</si>
  <si>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</si>
  <si>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</si>
  <si>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</si>
  <si>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</si>
  <si>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</si>
  <si>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</si>
  <si>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</si>
  <si>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</si>
  <si>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</si>
  <si>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</si>
  <si>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</si>
  <si>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</si>
  <si>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</si>
  <si>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</si>
  <si>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</si>
  <si>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</si>
  <si>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</si>
  <si>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</si>
  <si>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</si>
  <si>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</si>
  <si>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</si>
  <si>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</si>
  <si>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</si>
  <si>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</si>
  <si>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</si>
  <si>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</si>
  <si>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</si>
  <si>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</si>
  <si>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</si>
  <si>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</si>
  <si>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</si>
  <si>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</si>
  <si>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</si>
  <si>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</si>
  <si>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</si>
  <si>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</si>
  <si>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</si>
  <si>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</si>
  <si>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</si>
  <si>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</si>
  <si>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</si>
  <si>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</si>
  <si>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</si>
  <si>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</si>
  <si>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</si>
  <si>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</si>
  <si>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</si>
  <si>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</si>
  <si>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</si>
  <si>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</si>
  <si>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</si>
  <si>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</si>
  <si>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</si>
  <si>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</si>
  <si>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</si>
  <si>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</si>
  <si>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</si>
  <si>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</si>
  <si>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</si>
  <si>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</si>
  <si>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</si>
  <si>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</si>
  <si>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</si>
  <si>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</si>
  <si>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</si>
  <si>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</si>
  <si>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</si>
  <si>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</si>
  <si>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</si>
  <si>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</si>
  <si>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</si>
  <si>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</si>
  <si>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</si>
  <si>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</si>
  <si>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</si>
  <si>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</si>
  <si>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</si>
  <si>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</si>
  <si>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</si>
  <si>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</si>
  <si>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</si>
  <si>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</si>
  <si>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</si>
  <si>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</si>
  <si>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</si>
  <si>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</si>
  <si>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</si>
  <si>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</si>
  <si>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</si>
  <si>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</si>
  <si>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</si>
  <si>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</si>
  <si>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</si>
  <si>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</si>
  <si>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</si>
  <si>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</si>
  <si>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</si>
  <si>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</si>
  <si>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</si>
  <si>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</si>
  <si>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</si>
  <si>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</si>
  <si>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</si>
  <si>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</si>
  <si>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</si>
  <si>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</si>
  <si>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</si>
  <si>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</si>
  <si>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</si>
  <si>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</si>
  <si>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</si>
  <si>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</si>
  <si>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</si>
  <si>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</si>
  <si>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</si>
  <si>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</si>
  <si>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</si>
  <si>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</si>
  <si>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</si>
  <si>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</si>
  <si>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</si>
  <si>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</si>
  <si>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</si>
  <si>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</si>
  <si>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</si>
  <si>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</si>
  <si>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</si>
  <si>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</si>
  <si>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</si>
  <si>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</si>
  <si>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</si>
  <si>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</si>
  <si>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</si>
  <si>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</si>
  <si>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</si>
  <si>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</si>
  <si>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</si>
  <si>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</si>
  <si>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</si>
  <si>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</si>
  <si>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</si>
  <si>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</si>
  <si>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</si>
  <si>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</si>
  <si>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</si>
  <si>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</si>
  <si>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</si>
  <si>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</si>
  <si>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</si>
  <si>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</si>
  <si>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</si>
  <si>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</si>
  <si>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</si>
  <si>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</si>
  <si>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</si>
  <si>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</si>
  <si>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</si>
  <si>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</si>
  <si>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</si>
  <si>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</si>
  <si>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</si>
  <si>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</si>
  <si>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</si>
  <si>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</si>
  <si>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</si>
  <si>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</si>
  <si>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</si>
  <si>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</si>
  <si>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</si>
  <si>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</si>
  <si>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</si>
  <si>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</si>
  <si>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</si>
  <si>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</si>
  <si>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</si>
  <si>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</si>
  <si>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</si>
  <si>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</si>
  <si>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</si>
  <si>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</si>
  <si>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</si>
  <si>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</si>
  <si>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</si>
  <si>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</si>
  <si>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</si>
  <si>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</si>
  <si>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</si>
  <si>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</si>
  <si>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</si>
  <si>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</si>
  <si>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</si>
  <si>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</si>
  <si>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</si>
  <si>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</si>
  <si>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</si>
  <si>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</si>
  <si>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</si>
  <si>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</si>
  <si>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</si>
  <si>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</si>
  <si>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</si>
  <si>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</si>
  <si>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</si>
  <si>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</si>
  <si>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</si>
  <si>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</si>
  <si>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</si>
  <si>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</si>
  <si>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</si>
  <si>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</si>
  <si>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</si>
  <si>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</si>
  <si>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</si>
  <si>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</si>
  <si>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</si>
  <si>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</si>
  <si>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</si>
  <si>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</si>
  <si>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</si>
  <si>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</si>
  <si>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</si>
  <si>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</si>
  <si>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</si>
  <si>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</si>
  <si>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</si>
  <si>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</si>
  <si>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</si>
  <si>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</si>
  <si>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</si>
  <si>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</si>
  <si>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</si>
  <si>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</si>
  <si>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</si>
  <si>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</si>
  <si>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</si>
  <si>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</si>
  <si>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</si>
  <si>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</si>
  <si>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</si>
  <si>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</si>
  <si>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</si>
  <si>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</si>
  <si>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</si>
  <si>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</si>
  <si>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</si>
  <si>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</si>
  <si>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</si>
  <si>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</si>
  <si>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</si>
  <si>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</si>
  <si>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</si>
  <si>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</si>
  <si>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</si>
  <si>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</si>
  <si>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</si>
  <si>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</si>
  <si>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</si>
  <si>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</si>
  <si>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</si>
  <si>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</si>
  <si>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</si>
  <si>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</si>
  <si>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</si>
  <si>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</si>
  <si>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</si>
  <si>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</si>
  <si>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</si>
  <si>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</si>
  <si>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</si>
  <si>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</si>
  <si>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</si>
  <si>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</si>
  <si>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</si>
  <si>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</si>
  <si>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</si>
  <si>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</si>
  <si>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</si>
  <si>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</si>
  <si>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</si>
  <si>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</si>
  <si>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</si>
  <si>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</si>
  <si>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</si>
  <si>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</si>
  <si>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</si>
  <si>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</si>
  <si>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</si>
  <si>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</si>
  <si>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</si>
  <si>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</si>
  <si>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</si>
  <si>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</si>
  <si>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</si>
  <si>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</si>
  <si>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</si>
  <si>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</si>
  <si>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</si>
  <si>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</si>
  <si>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</si>
  <si>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</si>
  <si>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</si>
  <si>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</si>
  <si>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</si>
  <si>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</si>
  <si>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</si>
  <si>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</si>
  <si>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</si>
  <si>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</si>
  <si>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</si>
  <si>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</si>
  <si>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</si>
  <si>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</si>
  <si>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</si>
  <si>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</si>
  <si>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</si>
  <si>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</si>
  <si>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</si>
  <si>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</si>
  <si>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</si>
  <si>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</si>
  <si>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</si>
  <si>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</si>
  <si>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</si>
  <si>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</si>
  <si>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</si>
  <si>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</si>
  <si>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</si>
  <si>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</si>
  <si>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</si>
  <si>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</si>
  <si>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</si>
  <si>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</si>
  <si>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</si>
  <si>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</si>
  <si>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</si>
  <si>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</si>
  <si>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</si>
  <si>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</si>
  <si>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</si>
  <si>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</si>
  <si>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</si>
  <si>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</si>
  <si>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</si>
  <si>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</si>
  <si>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</si>
  <si>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</si>
  <si>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</si>
  <si>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</si>
  <si>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</si>
  <si>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</si>
  <si>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</si>
  <si>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</si>
  <si>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</si>
  <si>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</si>
  <si>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</si>
  <si>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</si>
  <si>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</si>
  <si>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</si>
  <si>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</si>
  <si>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</si>
  <si>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</si>
  <si>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</si>
  <si>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</si>
  <si>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</si>
  <si>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</si>
  <si>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</si>
  <si>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</si>
  <si>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</si>
  <si>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</si>
  <si>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</si>
  <si>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</si>
  <si>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</si>
  <si>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</si>
  <si>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</si>
  <si>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</si>
  <si>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</si>
  <si>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</si>
  <si>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</si>
  <si>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</si>
  <si>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</si>
  <si>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</si>
  <si>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</si>
  <si>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</si>
  <si>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</si>
  <si>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</si>
  <si>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</si>
  <si>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</si>
  <si>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</si>
  <si>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</si>
  <si>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</si>
  <si>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</si>
  <si>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</si>
  <si>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</si>
  <si>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</si>
  <si>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</si>
  <si>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</si>
  <si>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</si>
  <si>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</si>
  <si>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</si>
  <si>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</si>
  <si>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</si>
  <si>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</si>
  <si>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</si>
  <si>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</si>
  <si>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</si>
  <si>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</si>
  <si>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</si>
  <si>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</si>
  <si>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</si>
  <si>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</si>
  <si>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</si>
  <si>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</si>
  <si>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</si>
  <si>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</si>
  <si>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</si>
  <si>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</si>
  <si>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</si>
  <si>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</si>
  <si>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</si>
  <si>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</si>
  <si>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</si>
  <si>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</si>
  <si>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</si>
  <si>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</si>
  <si>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</si>
  <si>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</si>
  <si>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</si>
  <si>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</si>
  <si>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</si>
  <si>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</si>
  <si>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</si>
  <si>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</si>
  <si>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</si>
  <si>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</si>
  <si>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</si>
  <si>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</si>
  <si>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</si>
  <si>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</si>
  <si>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</si>
  <si>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</si>
  <si>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</si>
  <si>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</si>
  <si>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</si>
  <si>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</si>
  <si>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</si>
  <si>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</si>
  <si>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</si>
  <si>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</si>
  <si>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</si>
  <si>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</si>
  <si>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</si>
  <si>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</si>
  <si>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</si>
  <si>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</si>
  <si>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</si>
  <si>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</si>
  <si>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</si>
  <si>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</si>
  <si>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</si>
  <si>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</si>
  <si>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</si>
  <si>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</si>
  <si>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</si>
  <si>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</si>
  <si>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</si>
  <si>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</si>
  <si>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</si>
  <si>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</si>
  <si>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</si>
  <si>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</si>
  <si>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</si>
  <si>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</si>
  <si>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</si>
  <si>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</si>
  <si>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</si>
  <si>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</si>
  <si>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</si>
  <si>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</si>
  <si>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</si>
  <si>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</si>
  <si>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</si>
  <si>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</si>
  <si>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</si>
  <si>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</si>
  <si>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</si>
  <si>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</si>
  <si>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</si>
  <si>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</si>
  <si>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</si>
  <si>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</si>
  <si>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</si>
  <si>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</si>
  <si>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</si>
  <si>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</si>
  <si>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</si>
  <si>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</si>
  <si>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</si>
  <si>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</si>
  <si>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</si>
  <si>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</si>
  <si>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</si>
  <si>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</si>
  <si>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</si>
  <si>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</si>
  <si>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</si>
  <si>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</si>
  <si>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</si>
  <si>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</si>
  <si>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</si>
  <si>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</si>
  <si>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</si>
  <si>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</si>
  <si>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</si>
  <si>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</si>
  <si>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</si>
  <si>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</si>
  <si>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</si>
  <si>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</si>
  <si>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</si>
  <si>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</si>
  <si>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</si>
  <si>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</si>
  <si>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</si>
  <si>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</si>
  <si>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</si>
  <si>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</si>
  <si>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</si>
  <si>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</si>
  <si>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</si>
  <si>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</si>
  <si>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</si>
  <si>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</si>
  <si>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</si>
  <si>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</si>
  <si>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</si>
  <si>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</si>
  <si>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</si>
  <si>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</si>
  <si>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</si>
  <si>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</si>
  <si>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</si>
  <si>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</si>
  <si>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</si>
  <si>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</si>
  <si>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</si>
  <si>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</si>
  <si>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</si>
  <si>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</si>
  <si>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</si>
  <si>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</si>
  <si>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</si>
  <si>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</si>
  <si>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</si>
  <si>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</si>
  <si>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</si>
  <si>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</si>
  <si>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</si>
  <si>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</si>
  <si>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</si>
  <si>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</si>
  <si>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</si>
  <si>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</si>
  <si>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</si>
  <si>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</si>
  <si>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</si>
  <si>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</si>
  <si>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</si>
  <si>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</si>
  <si>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</si>
  <si>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</si>
  <si>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</si>
  <si>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</si>
  <si>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</si>
  <si>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</si>
  <si>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</si>
  <si>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</si>
  <si>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</si>
  <si>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</si>
  <si>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</si>
  <si>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</si>
  <si>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</si>
  <si>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</si>
  <si>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</si>
  <si>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</si>
  <si>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</si>
  <si>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</si>
  <si>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</si>
  <si>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</si>
  <si>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</si>
  <si>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</si>
  <si>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</si>
  <si>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</si>
  <si>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</si>
  <si>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</si>
  <si>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</si>
  <si>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</si>
  <si>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</si>
  <si>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</si>
  <si>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</si>
  <si>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</si>
  <si>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</si>
  <si>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</si>
  <si>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</si>
  <si>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</si>
  <si>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</si>
  <si>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</si>
  <si>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</si>
  <si>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</si>
  <si>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</si>
  <si>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</si>
  <si>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</si>
  <si>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</si>
  <si>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</si>
  <si>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</si>
  <si>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</si>
  <si>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</si>
  <si>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</si>
  <si>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</si>
  <si>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</si>
  <si>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</si>
  <si>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</si>
  <si>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</si>
  <si>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</si>
  <si>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</si>
  <si>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</si>
  <si>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</si>
  <si>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</si>
  <si>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</si>
  <si>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</si>
  <si>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</si>
  <si>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</si>
  <si>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</si>
  <si>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</si>
  <si>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</si>
  <si>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</si>
  <si>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</si>
  <si>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</si>
  <si>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</si>
  <si>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</si>
  <si>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</si>
  <si>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</si>
  <si>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</si>
  <si>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</si>
  <si>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</si>
  <si>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</si>
  <si>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</si>
  <si>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</si>
  <si>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</si>
  <si>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</si>
  <si>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</si>
  <si>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</si>
  <si>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</si>
  <si>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</si>
  <si>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</si>
  <si>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</si>
  <si>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</si>
  <si>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</si>
  <si>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</si>
  <si>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</si>
  <si>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</si>
  <si>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</si>
  <si>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</si>
  <si>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</si>
  <si>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</si>
  <si>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</si>
  <si>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</si>
  <si>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</si>
  <si>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</si>
  <si>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</si>
  <si>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</si>
  <si>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</si>
  <si>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</si>
  <si>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</si>
  <si>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</si>
  <si>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</si>
  <si>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</si>
  <si>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</si>
  <si>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</si>
  <si>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</si>
  <si>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</si>
  <si>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</si>
  <si>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</si>
  <si>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</si>
  <si>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</si>
  <si>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</si>
  <si>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</si>
  <si>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</si>
  <si>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</si>
  <si>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</si>
  <si>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</si>
  <si>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</si>
  <si>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</si>
  <si>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</si>
  <si>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</si>
  <si>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</si>
  <si>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</si>
  <si>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</si>
  <si>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</si>
  <si>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</si>
  <si>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</si>
  <si>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</si>
  <si>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</si>
  <si>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</si>
  <si>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</si>
  <si>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</si>
  <si>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</si>
  <si>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</si>
  <si>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</si>
  <si>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</si>
  <si>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</si>
  <si>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</si>
  <si>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</si>
  <si>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</si>
  <si>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</si>
  <si>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</si>
  <si>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</si>
  <si>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</si>
  <si>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</si>
  <si>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</si>
  <si>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</si>
  <si>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</si>
  <si>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</si>
  <si>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</si>
  <si>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</si>
  <si>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</si>
  <si>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</si>
  <si>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</si>
  <si>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</si>
  <si>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</si>
  <si>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</si>
  <si>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</si>
  <si>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</si>
  <si>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</si>
  <si>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</si>
  <si>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</si>
  <si>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</si>
  <si>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</si>
  <si>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</si>
  <si>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</si>
  <si>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</si>
  <si>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</si>
  <si>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</si>
  <si>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</si>
  <si>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</si>
  <si>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</si>
  <si>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</si>
  <si>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</si>
  <si>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</si>
  <si>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</si>
  <si>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</si>
  <si>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</si>
  <si>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</si>
  <si>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</si>
  <si>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</si>
  <si>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</si>
  <si>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</si>
  <si>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</si>
  <si>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</si>
  <si>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</si>
  <si>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</si>
  <si>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</si>
  <si>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</si>
  <si>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</si>
  <si>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</si>
  <si>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</si>
  <si>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</si>
  <si>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</si>
  <si>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</si>
  <si>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</si>
  <si>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</si>
  <si>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</si>
  <si>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</si>
  <si>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</si>
  <si>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</si>
  <si>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</si>
  <si>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</si>
  <si>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</si>
  <si>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</si>
  <si>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</si>
  <si>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</si>
  <si>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</si>
  <si>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</si>
  <si>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</si>
  <si>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</si>
  <si>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</si>
  <si>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</si>
  <si>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</si>
  <si>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</si>
  <si>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</si>
  <si>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</si>
  <si>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</si>
  <si>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</si>
  <si>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</si>
  <si>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</si>
  <si>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</si>
  <si>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</si>
  <si>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</si>
  <si>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</si>
  <si>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</si>
  <si>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</si>
  <si>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</si>
  <si>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</si>
  <si>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</si>
  <si>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</si>
  <si>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</si>
  <si>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</si>
  <si>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</si>
  <si>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</si>
  <si>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</si>
  <si>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</si>
  <si>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</si>
  <si>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</si>
  <si>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</si>
  <si>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</si>
  <si>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</si>
  <si>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</si>
  <si>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</si>
  <si>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</si>
  <si>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</si>
  <si>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</si>
  <si>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</si>
  <si>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</si>
  <si>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</si>
  <si>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</si>
  <si>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</si>
  <si>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</si>
  <si>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</si>
  <si>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</si>
  <si>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</si>
  <si>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</si>
  <si>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</si>
  <si>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</si>
  <si>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</si>
  <si>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</si>
  <si>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</si>
  <si>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</si>
  <si>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</si>
  <si>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</si>
  <si>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</si>
  <si>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</si>
  <si>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</si>
  <si>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</si>
  <si>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</si>
  <si>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</si>
  <si>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</si>
  <si>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</si>
  <si>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</si>
  <si>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</si>
  <si>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</si>
  <si>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</si>
  <si>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</si>
  <si>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</si>
  <si>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</si>
  <si>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</si>
  <si>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</si>
  <si>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</si>
  <si>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</si>
  <si>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</si>
  <si>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</si>
  <si>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</si>
  <si>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</si>
  <si>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</si>
  <si>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</si>
  <si>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</si>
  <si>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</si>
  <si>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</si>
  <si>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</si>
  <si>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</si>
  <si>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</si>
  <si>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</si>
  <si>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</si>
  <si>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</si>
  <si>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</si>
  <si>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</si>
  <si>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</si>
  <si>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</si>
  <si>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</si>
  <si>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</si>
  <si>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</si>
  <si>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</si>
  <si>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</si>
  <si>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</si>
  <si>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</si>
  <si>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</si>
  <si>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</si>
  <si>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</si>
  <si>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</si>
  <si>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</si>
  <si>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</si>
  <si>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</si>
  <si>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</si>
  <si>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</si>
  <si>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</si>
  <si>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</si>
  <si>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</si>
  <si>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</si>
  <si>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</si>
  <si>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</si>
  <si>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</si>
  <si>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</si>
  <si>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</si>
  <si>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</si>
  <si>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</si>
  <si>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</si>
  <si>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</si>
  <si>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</si>
  <si>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</si>
  <si>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</si>
  <si>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</si>
  <si>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</si>
  <si>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</si>
  <si>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</si>
  <si>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</si>
  <si>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</si>
  <si>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</si>
  <si>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</si>
  <si>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</si>
  <si>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</si>
  <si>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</si>
  <si>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</si>
  <si>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</si>
  <si>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</si>
  <si>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</si>
  <si>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</si>
  <si>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</si>
  <si>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</si>
  <si>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</si>
  <si>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</si>
  <si>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</si>
  <si>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</si>
  <si>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</si>
  <si>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</si>
  <si>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</si>
  <si>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</si>
  <si>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</si>
  <si>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</si>
  <si>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</si>
  <si>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</si>
  <si>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</si>
  <si>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</si>
  <si>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</si>
  <si>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</si>
  <si>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</si>
  <si>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</si>
  <si>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</si>
  <si>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</si>
  <si>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</si>
  <si>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</si>
  <si>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</si>
  <si>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</si>
  <si>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</si>
  <si>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</si>
  <si>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</si>
  <si>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</si>
  <si>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</si>
  <si>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</si>
  <si>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</si>
  <si>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</si>
  <si>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</si>
  <si>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</si>
  <si>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</si>
  <si>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</si>
  <si>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</si>
  <si>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</si>
  <si>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</si>
  <si>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</si>
  <si>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</si>
  <si>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</si>
  <si>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</si>
  <si>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</si>
  <si>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</si>
  <si>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</si>
  <si>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</si>
  <si>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</si>
  <si>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</si>
  <si>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</si>
  <si>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</si>
  <si>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</si>
  <si>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</si>
  <si>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</si>
  <si>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</si>
  <si>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</si>
  <si>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</si>
  <si>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</si>
  <si>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</si>
  <si>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</si>
  <si>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</si>
  <si>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</si>
  <si>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</si>
  <si>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</si>
  <si>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</si>
  <si>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</si>
  <si>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</si>
  <si>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</si>
  <si>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</si>
  <si>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</si>
  <si>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</si>
  <si>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</si>
  <si>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</si>
  <si>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</si>
  <si>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</si>
  <si>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</si>
  <si>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</si>
  <si>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</si>
  <si>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</si>
  <si>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</si>
  <si>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</si>
  <si>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</si>
  <si>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</si>
  <si>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</si>
  <si>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</si>
  <si>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</si>
  <si>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</si>
  <si>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</si>
  <si>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</si>
  <si>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</si>
  <si>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</si>
  <si>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</si>
  <si>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</si>
  <si>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</si>
  <si>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</si>
  <si>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</si>
  <si>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</si>
  <si>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</si>
  <si>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</si>
  <si>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</si>
  <si>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</si>
  <si>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</si>
  <si>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</si>
  <si>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</si>
  <si>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</si>
  <si>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</si>
  <si>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</si>
  <si>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</si>
  <si>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</si>
  <si>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</si>
  <si>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</si>
  <si>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</si>
  <si>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</si>
  <si>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</si>
  <si>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</si>
  <si>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</si>
  <si>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</si>
  <si>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</si>
  <si>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</si>
  <si>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</si>
  <si>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</si>
  <si>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</si>
  <si>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</si>
  <si>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</si>
  <si>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</si>
  <si>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</si>
  <si>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</si>
  <si>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</si>
  <si>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</si>
  <si>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</si>
  <si>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</si>
  <si>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</si>
  <si>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</si>
  <si>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</si>
  <si>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</si>
  <si>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</si>
  <si>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</si>
  <si>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</si>
  <si>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</si>
  <si>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</si>
  <si>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</si>
  <si>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</si>
  <si>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</si>
  <si>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</si>
  <si>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</si>
  <si>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</si>
  <si>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</si>
  <si>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</si>
  <si>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</si>
  <si>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</si>
  <si>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</si>
  <si>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</si>
  <si>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</si>
  <si>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</si>
  <si>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</si>
  <si>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</si>
  <si>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</si>
  <si>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</si>
  <si>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</si>
  <si>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</si>
  <si>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</si>
  <si>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</si>
  <si>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</si>
  <si>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</si>
  <si>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</si>
  <si>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</si>
  <si>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</si>
  <si>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</si>
  <si>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</si>
  <si>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</si>
  <si>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</si>
  <si>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</si>
  <si>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</si>
  <si>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</si>
  <si>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</si>
  <si>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</si>
  <si>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</si>
  <si>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</si>
  <si>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</si>
  <si>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</si>
  <si>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</si>
  <si>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</si>
  <si>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</si>
  <si>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</si>
  <si>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</si>
  <si>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</si>
  <si>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</si>
  <si>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</si>
  <si>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</si>
  <si>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</si>
  <si>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</si>
  <si>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</si>
  <si>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</si>
  <si>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</si>
  <si>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</si>
  <si>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</si>
  <si>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</si>
  <si>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</si>
  <si>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</si>
  <si>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</si>
  <si>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</si>
  <si>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</si>
  <si>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</si>
  <si>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</si>
  <si>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</si>
  <si>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</si>
  <si>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</si>
  <si>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</si>
  <si>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</si>
  <si>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</si>
  <si>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</si>
  <si>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</si>
  <si>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</si>
  <si>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</si>
  <si>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</si>
  <si>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</si>
  <si>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</si>
  <si>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</si>
  <si>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</si>
  <si>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</si>
  <si>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</si>
  <si>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</si>
  <si>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</si>
  <si>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</si>
  <si>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</si>
  <si>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</si>
  <si>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</si>
  <si>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</si>
  <si>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</si>
  <si>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</si>
  <si>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</si>
  <si>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</si>
  <si>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</si>
  <si>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</si>
  <si>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</si>
  <si>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</si>
  <si>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</si>
  <si>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</si>
  <si>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</si>
  <si>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</si>
  <si>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</si>
  <si>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</si>
  <si>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</si>
  <si>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</si>
  <si>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</si>
  <si>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</si>
  <si>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</si>
  <si>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</si>
  <si>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</si>
  <si>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</si>
  <si>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</si>
  <si>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</si>
  <si>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</si>
  <si>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</si>
  <si>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</si>
  <si>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</si>
  <si>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</si>
  <si>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</si>
  <si>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</si>
  <si>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</si>
  <si>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</si>
  <si>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</si>
  <si>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</si>
  <si>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</si>
  <si>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</si>
  <si>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</si>
  <si>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</si>
  <si>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</si>
  <si>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</si>
  <si>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</si>
  <si>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</si>
  <si>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</si>
  <si>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</si>
  <si>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</si>
  <si>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</si>
  <si>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</si>
  <si>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</si>
  <si>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</si>
  <si>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</si>
  <si>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</si>
  <si>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</si>
  <si>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</si>
  <si>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</si>
  <si>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</si>
  <si>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</si>
  <si>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</si>
  <si>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</si>
  <si>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</si>
  <si>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</si>
  <si>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</si>
  <si>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</si>
  <si>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</si>
  <si>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</si>
  <si>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</si>
  <si>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</si>
  <si>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</si>
  <si>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</si>
  <si>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</si>
  <si>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</si>
  <si>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</si>
  <si>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</si>
  <si>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</si>
  <si>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</si>
  <si>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</si>
  <si>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</si>
  <si>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</si>
  <si>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</si>
  <si>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</si>
  <si>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</si>
  <si>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</si>
  <si>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</si>
  <si>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</si>
  <si>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</si>
  <si>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</si>
  <si>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</si>
  <si>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</si>
  <si>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</si>
  <si>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</si>
  <si>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</si>
  <si>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</si>
  <si>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</si>
  <si>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</si>
  <si>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</si>
  <si>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</si>
  <si>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</si>
  <si>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</si>
  <si>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</si>
  <si>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</si>
  <si>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</si>
  <si>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</si>
  <si>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</si>
  <si>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</si>
  <si>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</si>
  <si>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</si>
  <si>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</si>
  <si>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</si>
  <si>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</si>
  <si>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</si>
  <si>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</si>
  <si>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</si>
  <si>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</si>
  <si>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</si>
  <si>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</si>
  <si>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</si>
  <si>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</si>
  <si>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</si>
  <si>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</si>
  <si>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</si>
  <si>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</si>
  <si>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</si>
  <si>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</si>
  <si>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</si>
  <si>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</si>
  <si>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</si>
  <si>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</si>
  <si>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</si>
  <si>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</si>
  <si>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</si>
  <si>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</si>
  <si>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</si>
  <si>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</si>
  <si>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</si>
  <si>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</si>
  <si>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</si>
  <si>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</si>
  <si>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</si>
  <si>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</si>
  <si>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</si>
  <si>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</si>
  <si>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</si>
  <si>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</si>
  <si>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</si>
  <si>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</si>
  <si>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</si>
  <si>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</si>
  <si>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</si>
  <si>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</si>
  <si>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</si>
  <si>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</si>
  <si>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</si>
  <si>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</si>
  <si>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</si>
  <si>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</si>
  <si>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</si>
  <si>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</si>
  <si>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</si>
  <si>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</si>
  <si>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</si>
  <si>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</si>
  <si>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</si>
  <si>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</si>
  <si>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</si>
  <si>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</si>
  <si>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</si>
  <si>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</si>
  <si>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</si>
  <si>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</si>
  <si>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</si>
  <si>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</si>
  <si>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</si>
  <si>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</si>
  <si>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</si>
  <si>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</si>
  <si>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</si>
  <si>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</si>
  <si>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</si>
  <si>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</si>
  <si>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</si>
  <si>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</si>
  <si>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</si>
  <si>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</si>
  <si>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</si>
  <si>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</si>
  <si>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</si>
  <si>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</si>
  <si>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</si>
  <si>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</si>
  <si>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</si>
  <si>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</si>
  <si>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</si>
  <si>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</si>
  <si>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</si>
  <si>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</si>
  <si>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</si>
  <si>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</si>
  <si>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</si>
  <si>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</si>
  <si>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</si>
  <si>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</si>
  <si>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</si>
  <si>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</si>
  <si>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</si>
  <si>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</si>
  <si>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</si>
  <si>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</si>
  <si>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</si>
  <si>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</si>
  <si>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</si>
  <si>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</si>
  <si>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</si>
  <si>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</si>
  <si>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</si>
  <si>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</si>
  <si>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</si>
  <si>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</si>
  <si>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</si>
  <si>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</si>
  <si>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</si>
  <si>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</si>
  <si>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</si>
  <si>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</si>
  <si>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</si>
  <si>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</si>
  <si>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</si>
  <si>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</si>
  <si>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</si>
  <si>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</si>
  <si>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</si>
  <si>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</si>
  <si>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</si>
  <si>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</si>
  <si>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</si>
  <si>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</si>
  <si>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</si>
  <si>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</si>
  <si>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</si>
  <si>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</si>
  <si>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</si>
  <si>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</si>
  <si>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</si>
  <si>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</si>
  <si>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</si>
  <si>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</si>
  <si>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</si>
  <si>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</si>
  <si>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</si>
  <si>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</si>
  <si>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</si>
  <si>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</si>
  <si>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</si>
  <si>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</si>
  <si>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</si>
  <si>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</si>
  <si>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</si>
  <si>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</si>
  <si>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</si>
  <si>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</si>
  <si>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</si>
  <si>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</si>
  <si>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</si>
  <si>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</si>
  <si>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</si>
  <si>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</si>
  <si>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</si>
  <si>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</si>
  <si>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</si>
  <si>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</si>
  <si>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</si>
  <si>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</si>
  <si>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</si>
  <si>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</si>
  <si>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</si>
  <si>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</si>
  <si>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</si>
  <si>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</si>
  <si>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</si>
  <si>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</si>
  <si>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</si>
  <si>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</si>
  <si>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</si>
  <si>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</si>
  <si>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</si>
  <si>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</si>
  <si>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</si>
  <si>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</si>
  <si>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</si>
  <si>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</si>
  <si>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</si>
  <si>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</si>
  <si>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</si>
  <si>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</si>
  <si>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</si>
  <si>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</si>
  <si>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</si>
  <si>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</si>
  <si>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</si>
  <si>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</si>
  <si>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</si>
  <si>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</si>
  <si>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</si>
  <si>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</si>
  <si>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</si>
  <si>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</si>
  <si>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</si>
  <si>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</si>
  <si>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</si>
  <si>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</si>
  <si>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</si>
  <si>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</si>
  <si>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</si>
  <si>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</si>
  <si>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</si>
  <si>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</si>
  <si>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</si>
  <si>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</si>
  <si>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</si>
  <si>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</si>
  <si>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</si>
  <si>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</si>
  <si>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</si>
  <si>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</si>
  <si>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</si>
  <si>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</si>
  <si>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</si>
  <si>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</si>
  <si>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</si>
  <si>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</si>
  <si>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</si>
  <si>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</si>
  <si>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</si>
  <si>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</si>
  <si>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</si>
  <si>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</si>
  <si>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</si>
  <si>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</si>
  <si>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</si>
  <si>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</si>
  <si>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</si>
  <si>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</si>
  <si>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</si>
  <si>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</si>
  <si>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</si>
  <si>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</si>
  <si>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</si>
  <si>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</si>
  <si>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</si>
  <si>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</si>
  <si>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</si>
  <si>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</si>
  <si>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</si>
  <si>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</si>
  <si>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</si>
  <si>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</si>
  <si>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</si>
  <si>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</si>
  <si>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</si>
  <si>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</si>
  <si>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</si>
  <si>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</si>
  <si>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</si>
  <si>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</si>
  <si>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</si>
  <si>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</si>
  <si>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</si>
  <si>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</si>
  <si>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</si>
  <si>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</si>
  <si>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</si>
  <si>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</si>
  <si>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</si>
  <si>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</si>
  <si>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</si>
  <si>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</si>
  <si>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</si>
  <si>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</si>
  <si>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</si>
  <si>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</si>
  <si>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</si>
  <si>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</si>
  <si>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</si>
  <si>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</si>
  <si>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</si>
  <si>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</si>
  <si>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</si>
  <si>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</si>
  <si>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</si>
  <si>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</si>
  <si>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</si>
  <si>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</si>
  <si>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</si>
  <si>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</si>
  <si>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</si>
  <si>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</si>
  <si>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</si>
  <si>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</si>
  <si>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</si>
  <si>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</si>
  <si>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</si>
  <si>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</si>
  <si>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</si>
  <si>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</si>
  <si>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</si>
  <si>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</si>
  <si>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</si>
  <si>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</si>
  <si>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</si>
  <si>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</si>
  <si>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</si>
  <si>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</si>
  <si>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</si>
  <si>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</si>
  <si>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</si>
  <si>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</si>
  <si>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</si>
  <si>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</si>
  <si>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</si>
  <si>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</si>
  <si>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</si>
  <si>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</si>
  <si>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</si>
  <si>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</si>
  <si>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</si>
  <si>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</si>
  <si>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</si>
  <si>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</si>
  <si>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</si>
  <si>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</si>
  <si>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</si>
  <si>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</si>
  <si>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</si>
  <si>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</si>
  <si>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</si>
  <si>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</si>
  <si>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</si>
  <si>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</si>
  <si>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</si>
  <si>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</si>
  <si>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</si>
  <si>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</si>
  <si>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</si>
  <si>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</si>
  <si>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</si>
  <si>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</si>
  <si>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</si>
  <si>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</si>
  <si>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</si>
  <si>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</si>
  <si>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</si>
  <si>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</si>
  <si>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</si>
  <si>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</si>
  <si>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</si>
  <si>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</si>
  <si>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</si>
  <si>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</si>
  <si>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</si>
  <si>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</si>
  <si>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</si>
  <si>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</si>
  <si>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</si>
  <si>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</si>
  <si>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</si>
  <si>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</si>
  <si>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</si>
  <si>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</si>
  <si>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</si>
  <si>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</si>
  <si>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</si>
  <si>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</si>
  <si>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</si>
  <si>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</si>
  <si>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</si>
  <si>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</si>
  <si>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</si>
  <si>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</si>
  <si>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</si>
  <si>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</si>
  <si>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</si>
  <si>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</si>
  <si>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</si>
  <si>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</si>
  <si>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</si>
  <si>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</si>
  <si>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</si>
  <si>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</si>
  <si>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</si>
  <si>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</si>
  <si>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</si>
  <si>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</si>
  <si>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</si>
  <si>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</si>
  <si>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</si>
  <si>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</si>
  <si>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</si>
  <si>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</si>
  <si>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</si>
  <si>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</si>
  <si>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</si>
  <si>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</si>
  <si>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</si>
  <si>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</si>
  <si>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</si>
  <si>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</si>
  <si>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</si>
  <si>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</si>
  <si>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</si>
  <si>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</si>
  <si>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</si>
  <si>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</si>
  <si>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</si>
  <si>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</si>
  <si>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</si>
  <si>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</si>
  <si>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</si>
  <si>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</si>
  <si>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</si>
  <si>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</si>
  <si>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</si>
  <si>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</si>
  <si>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</si>
  <si>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</si>
  <si>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</si>
  <si>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</si>
  <si>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</si>
  <si>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</si>
  <si>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</si>
  <si>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</si>
  <si>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</si>
  <si>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</si>
  <si>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</si>
  <si>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</si>
  <si>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</si>
  <si>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</si>
  <si>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</si>
  <si>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</si>
  <si>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</si>
  <si>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</si>
  <si>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</si>
  <si>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</si>
  <si>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</si>
  <si>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</si>
  <si>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</si>
  <si>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</si>
  <si>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</si>
  <si>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</si>
  <si>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</si>
  <si>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</si>
  <si>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</si>
  <si>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</si>
  <si>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</si>
  <si>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</si>
  <si>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</si>
  <si>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</si>
  <si>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</si>
  <si>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</si>
  <si>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</si>
  <si>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</si>
  <si>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</si>
  <si>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</si>
  <si>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</si>
  <si>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</si>
  <si>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</si>
  <si>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</si>
  <si>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</si>
  <si>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</si>
  <si>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</si>
  <si>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</si>
  <si>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</si>
  <si>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</si>
  <si>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</si>
  <si>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</si>
  <si>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</si>
  <si>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</si>
  <si>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</si>
  <si>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</si>
  <si>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</si>
  <si>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</si>
  <si>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</si>
  <si>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</si>
  <si>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</si>
  <si>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</si>
  <si>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</si>
  <si>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</si>
  <si>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</si>
  <si>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</si>
  <si>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</si>
  <si>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</si>
  <si>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</si>
  <si>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</si>
  <si>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</si>
  <si>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</si>
  <si>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</si>
  <si>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</si>
  <si>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</si>
  <si>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</si>
  <si>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</si>
  <si>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</si>
  <si>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</si>
  <si>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</si>
  <si>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</si>
  <si>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</si>
  <si>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</si>
  <si>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</si>
  <si>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</si>
  <si>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</si>
  <si>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</si>
  <si>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</si>
  <si>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</si>
  <si>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</si>
  <si>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</si>
  <si>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</si>
  <si>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</si>
  <si>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</si>
  <si>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</si>
  <si>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</si>
  <si>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</si>
  <si>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</si>
  <si>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</si>
  <si>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</si>
  <si>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</si>
  <si>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</si>
  <si>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</si>
  <si>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</si>
  <si>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</si>
  <si>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</si>
  <si>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</si>
  <si>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</si>
  <si>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</si>
  <si>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</si>
  <si>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</si>
  <si>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</si>
  <si>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</si>
  <si>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</si>
  <si>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</si>
  <si>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</si>
  <si>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</si>
  <si>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</si>
  <si>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</si>
  <si>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</si>
  <si>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</si>
  <si>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</si>
  <si>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</si>
  <si>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</si>
  <si>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</si>
  <si>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</si>
  <si>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</si>
  <si>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</si>
  <si>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</si>
  <si>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</si>
  <si>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</si>
  <si>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</si>
  <si>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</si>
  <si>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</si>
  <si>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</si>
  <si>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</si>
  <si>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</si>
  <si>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</si>
  <si>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</si>
  <si>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</si>
  <si>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</si>
  <si>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</si>
  <si>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</si>
  <si>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</si>
  <si>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</si>
  <si>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</si>
  <si>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</si>
  <si>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</si>
  <si>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</si>
  <si>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</si>
  <si>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</si>
  <si>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</si>
  <si>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</si>
  <si>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</si>
  <si>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</si>
  <si>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</si>
  <si>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</si>
  <si>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</si>
  <si>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</si>
  <si>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</si>
  <si>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</si>
  <si>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</si>
  <si>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</si>
  <si>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</si>
  <si>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</si>
  <si>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</si>
  <si>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</si>
  <si>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</si>
  <si>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</si>
  <si>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</si>
  <si>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</si>
  <si>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</si>
  <si>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</si>
  <si>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</si>
  <si>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</si>
  <si>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</si>
  <si>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</si>
  <si>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</si>
  <si>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</si>
  <si>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</si>
  <si>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</si>
  <si>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</si>
  <si>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</si>
  <si>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</si>
  <si>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</si>
  <si>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</si>
  <si>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</si>
  <si>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</si>
  <si>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</si>
  <si>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</si>
  <si>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</si>
  <si>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</si>
  <si>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</si>
  <si>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</si>
  <si>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</si>
  <si>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</si>
  <si>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</si>
  <si>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</si>
  <si>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</si>
  <si>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</si>
  <si>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</si>
  <si>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</si>
  <si>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</si>
  <si>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</si>
  <si>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</si>
  <si>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</si>
  <si>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</si>
  <si>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</si>
  <si>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</si>
  <si>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</si>
  <si>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</si>
  <si>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</si>
  <si>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</si>
  <si>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</si>
  <si>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</si>
  <si>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</si>
  <si>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</si>
  <si>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</si>
  <si>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</si>
  <si>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</si>
  <si>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</si>
  <si>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</si>
  <si>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</si>
  <si>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</si>
  <si>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</si>
  <si>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</si>
  <si>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</si>
  <si>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</si>
  <si>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</si>
  <si>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</si>
  <si>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</si>
  <si>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</si>
  <si>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</si>
  <si>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</si>
  <si>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</si>
  <si>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</si>
  <si>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</si>
  <si>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</si>
  <si>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</si>
  <si>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</si>
  <si>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</si>
  <si>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</si>
  <si>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</si>
  <si>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</si>
  <si>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</si>
  <si>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</si>
  <si>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</si>
  <si>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</si>
  <si>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</si>
  <si>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</si>
  <si>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</si>
  <si>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</si>
  <si>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</si>
  <si>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</si>
  <si>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</si>
  <si>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</si>
  <si>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</si>
  <si>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</si>
  <si>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</si>
  <si>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</si>
  <si>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</si>
  <si>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</si>
  <si>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</si>
  <si>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</si>
  <si>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</si>
  <si>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</si>
  <si>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</si>
  <si>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</si>
  <si>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</si>
  <si>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</si>
  <si>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</si>
  <si>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</si>
  <si>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</si>
  <si>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</si>
  <si>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</si>
  <si>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</si>
  <si>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</si>
  <si>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</si>
  <si>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</si>
  <si>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</si>
  <si>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</si>
  <si>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</si>
  <si>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</si>
  <si>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</si>
  <si>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</si>
  <si>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</si>
  <si>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</si>
  <si>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</si>
  <si>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</si>
  <si>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</si>
  <si>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</si>
  <si>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</si>
  <si>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</si>
  <si>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</si>
  <si>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</si>
  <si>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</si>
  <si>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</si>
  <si>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</si>
  <si>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</si>
  <si>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</si>
  <si>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</si>
  <si>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</si>
  <si>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</si>
  <si>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</si>
  <si>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</si>
  <si>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</si>
  <si>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</si>
  <si>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</si>
  <si>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</si>
  <si>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</si>
  <si>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</si>
  <si>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</si>
  <si>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</si>
  <si>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</si>
  <si>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</si>
  <si>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</si>
  <si>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</si>
  <si>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</si>
  <si>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</si>
  <si>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</si>
  <si>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</si>
  <si>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</si>
  <si>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</si>
  <si>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</si>
  <si>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</si>
  <si>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</si>
  <si>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</si>
  <si>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</si>
  <si>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</si>
  <si>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</si>
  <si>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</si>
  <si>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</si>
  <si>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</si>
  <si>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</si>
  <si>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</si>
  <si>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</si>
  <si>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</si>
  <si>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</si>
  <si>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</si>
  <si>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</si>
  <si>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</si>
  <si>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</si>
  <si>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</si>
  <si>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</si>
  <si>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</si>
  <si>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</si>
  <si>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</si>
  <si>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</si>
  <si>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</si>
  <si>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</si>
  <si>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</si>
  <si>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</si>
  <si>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</si>
  <si>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</si>
  <si>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</si>
  <si>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</si>
  <si>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</si>
  <si>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</si>
  <si>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</si>
  <si>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</si>
  <si>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</si>
  <si>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</si>
  <si>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</si>
  <si>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</si>
  <si>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</si>
  <si>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</si>
  <si>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</si>
  <si>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</si>
  <si>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</si>
  <si>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</si>
  <si>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</si>
  <si>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</si>
  <si>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</si>
  <si>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</si>
  <si>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</si>
  <si>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</si>
  <si>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</si>
  <si>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</si>
  <si>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</si>
  <si>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</si>
  <si>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</si>
  <si>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</si>
  <si>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</si>
  <si>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</si>
  <si>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</si>
  <si>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</si>
  <si>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</si>
  <si>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</si>
  <si>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</si>
  <si>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</si>
  <si>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</si>
  <si>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</si>
  <si>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</si>
  <si>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</si>
  <si>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</si>
  <si>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</si>
  <si>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</si>
  <si>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</si>
  <si>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</si>
  <si>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</si>
  <si>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</si>
  <si>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</si>
  <si>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</si>
  <si>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</si>
  <si>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</si>
  <si>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</si>
  <si>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</si>
  <si>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</si>
  <si>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</si>
  <si>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</si>
  <si>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</si>
  <si>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</si>
  <si>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</si>
  <si>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</si>
  <si>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</si>
  <si>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</si>
  <si>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</si>
  <si>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</si>
  <si>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</si>
  <si>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</si>
  <si>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</si>
  <si>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</si>
  <si>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</si>
  <si>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</si>
  <si>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</si>
  <si>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</si>
  <si>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</si>
  <si>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</si>
  <si>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</si>
  <si>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</si>
  <si>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</si>
  <si>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</si>
  <si>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</si>
  <si>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</si>
  <si>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</si>
  <si>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</si>
  <si>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</si>
  <si>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</si>
  <si>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</si>
  <si>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</si>
  <si>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</si>
  <si>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</si>
  <si>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</si>
  <si>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</si>
  <si>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</si>
  <si>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</si>
  <si>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</si>
  <si>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</si>
  <si>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</si>
  <si>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</si>
  <si>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</si>
  <si>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</si>
  <si>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</si>
  <si>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</si>
  <si>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</si>
  <si>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</si>
  <si>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</si>
  <si>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</si>
  <si>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</si>
  <si>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</si>
  <si>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</si>
  <si>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</si>
  <si>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</si>
  <si>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</si>
  <si>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</si>
  <si>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</si>
  <si>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</si>
  <si>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</si>
  <si>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</si>
  <si>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</si>
  <si>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</si>
  <si>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</si>
  <si>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</si>
  <si>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</si>
  <si>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</si>
  <si>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</si>
  <si>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</si>
  <si>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</si>
  <si>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</si>
  <si>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</si>
  <si>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</si>
  <si>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</si>
  <si>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</si>
  <si>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</si>
  <si>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</si>
  <si>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</si>
  <si>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</si>
  <si>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</si>
  <si>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</si>
  <si>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</si>
  <si>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</si>
  <si>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</si>
  <si>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</si>
  <si>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</si>
  <si>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</si>
  <si>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</si>
  <si>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</si>
  <si>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</si>
  <si>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</si>
  <si>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</si>
  <si>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</si>
  <si>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</si>
  <si>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</si>
  <si>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</si>
  <si>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</si>
  <si>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</si>
  <si>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</si>
  <si>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</si>
  <si>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</si>
  <si>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</si>
  <si>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</si>
  <si>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</si>
  <si>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</si>
  <si>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</si>
  <si>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</si>
  <si>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</si>
  <si>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</si>
  <si>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</si>
  <si>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</si>
  <si>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</si>
  <si>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</si>
  <si>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</si>
  <si>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</si>
  <si>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</si>
  <si>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</si>
  <si>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</si>
  <si>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</si>
  <si>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</si>
  <si>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</si>
  <si>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</si>
  <si>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</si>
  <si>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</si>
  <si>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</si>
  <si>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</si>
  <si>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</si>
  <si>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</si>
  <si>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</si>
  <si>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</si>
  <si>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</si>
  <si>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</si>
  <si>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</si>
  <si>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</si>
  <si>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</si>
  <si>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</si>
  <si>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</si>
  <si>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</si>
  <si>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</si>
  <si>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</si>
  <si>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</si>
  <si>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</si>
  <si>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</si>
  <si>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</si>
  <si>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</si>
  <si>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</si>
  <si>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</si>
  <si>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</si>
  <si>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</si>
  <si>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</si>
  <si>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</si>
  <si>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</si>
  <si>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</si>
  <si>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</si>
  <si>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</si>
  <si>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</si>
  <si>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</si>
  <si>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</si>
  <si>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</si>
  <si>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</si>
  <si>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</si>
  <si>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</si>
  <si>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</si>
  <si>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</si>
  <si>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</si>
  <si>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</si>
  <si>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</si>
  <si>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</si>
  <si>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</si>
  <si>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</si>
  <si>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</si>
  <si>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</si>
  <si>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</si>
  <si>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</si>
  <si>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</si>
  <si>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</si>
  <si>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</si>
  <si>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</si>
  <si>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</si>
  <si>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</si>
  <si>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</si>
  <si>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</si>
  <si>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</si>
  <si>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</si>
  <si>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</si>
  <si>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</si>
  <si>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</si>
  <si>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</si>
  <si>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</si>
  <si>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</si>
  <si>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</si>
  <si>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</si>
  <si>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</si>
  <si>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</si>
  <si>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</si>
  <si>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</si>
  <si>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</si>
  <si>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</si>
  <si>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</si>
  <si>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</si>
  <si>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</si>
  <si>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</si>
  <si>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</si>
  <si>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</si>
  <si>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</si>
  <si>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</si>
  <si>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</si>
  <si>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</si>
  <si>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</si>
  <si>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</si>
  <si>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</si>
  <si>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</si>
  <si>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</si>
  <si>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</si>
  <si>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</si>
  <si>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</si>
  <si>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</si>
  <si>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</si>
  <si>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</si>
  <si>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</si>
  <si>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</si>
  <si>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</si>
  <si>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</si>
  <si>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</si>
  <si>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</si>
  <si>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</si>
  <si>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</si>
  <si>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</si>
  <si>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</si>
  <si>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</si>
  <si>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</si>
  <si>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</si>
  <si>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</si>
  <si>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</si>
  <si>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</si>
  <si>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</si>
  <si>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</si>
  <si>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</si>
  <si>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</si>
  <si>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</si>
  <si>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</si>
  <si>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</si>
  <si>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</si>
  <si>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</si>
  <si>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</si>
  <si>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</si>
  <si>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</si>
  <si>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</si>
  <si>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</si>
  <si>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</si>
  <si>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</si>
  <si>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</si>
  <si>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</si>
  <si>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</si>
  <si>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</si>
  <si>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</si>
  <si>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</si>
  <si>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</si>
  <si>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</si>
  <si>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</si>
  <si>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</si>
  <si>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</si>
  <si>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</si>
  <si>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</si>
  <si>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</si>
  <si>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</si>
  <si>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</si>
  <si>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</si>
  <si>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</si>
  <si>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</si>
  <si>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</si>
  <si>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</si>
  <si>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</si>
  <si>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</si>
  <si>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</si>
  <si>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</si>
  <si>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</si>
  <si>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</si>
  <si>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</si>
  <si>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</si>
  <si>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</si>
  <si>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</si>
  <si>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</si>
  <si>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</si>
  <si>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</si>
  <si>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</si>
  <si>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</si>
  <si>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</si>
  <si>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</si>
  <si>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</si>
  <si>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</si>
  <si>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</si>
  <si>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</si>
  <si>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</si>
  <si>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</si>
  <si>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</si>
  <si>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</si>
  <si>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</si>
  <si>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</si>
  <si>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</si>
  <si>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</si>
  <si>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</si>
  <si>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</si>
  <si>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</si>
  <si>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</si>
  <si>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</si>
  <si>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</si>
  <si>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</si>
  <si>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</si>
  <si>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</si>
  <si>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</si>
  <si>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</si>
  <si>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</si>
  <si>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</si>
  <si>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</si>
  <si>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</si>
  <si>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</si>
  <si>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</si>
  <si>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</si>
  <si>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</si>
  <si>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</si>
  <si>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</si>
  <si>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</si>
  <si>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</si>
  <si>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</si>
  <si>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</si>
  <si>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</si>
  <si>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</si>
  <si>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</si>
  <si>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</si>
  <si>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</si>
  <si>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</si>
  <si>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</si>
  <si>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</si>
  <si>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</si>
  <si>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</si>
  <si>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</si>
  <si>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</si>
  <si>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</si>
  <si>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</si>
  <si>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</si>
  <si>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</si>
  <si>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</si>
  <si>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</si>
  <si>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</si>
  <si>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</si>
  <si>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</si>
  <si>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</si>
  <si>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</si>
  <si>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</si>
  <si>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</si>
  <si>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</si>
  <si>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</si>
  <si>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</si>
  <si>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</si>
  <si>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</si>
  <si>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</si>
  <si>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</si>
  <si>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</si>
  <si>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</si>
  <si>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</si>
  <si>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</si>
  <si>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</si>
  <si>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</si>
  <si>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</si>
  <si>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</si>
  <si>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</si>
  <si>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</si>
  <si>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</si>
  <si>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</si>
  <si>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</si>
  <si>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</si>
  <si>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</si>
  <si>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</si>
  <si>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</si>
  <si>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</si>
  <si>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</si>
  <si>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</si>
  <si>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</si>
  <si>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</si>
  <si>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</si>
  <si>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</si>
  <si>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</si>
  <si>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</si>
  <si>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</si>
  <si>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</si>
  <si>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</si>
  <si>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</si>
  <si>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</si>
  <si>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</si>
  <si>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</si>
  <si>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</si>
  <si>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</si>
  <si>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</si>
  <si>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</si>
  <si>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</si>
  <si>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</si>
  <si>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</si>
  <si>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</si>
  <si>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</si>
  <si>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</si>
  <si>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</si>
  <si>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</si>
  <si>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</si>
  <si>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</si>
  <si>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</si>
  <si>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</si>
  <si>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</si>
  <si>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</si>
  <si>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</si>
  <si>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</si>
  <si>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</si>
  <si>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</si>
  <si>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</si>
  <si>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</si>
  <si>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</si>
  <si>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</si>
  <si>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</si>
  <si>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</si>
  <si>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</si>
  <si>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</si>
  <si>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</si>
  <si>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</si>
  <si>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</si>
  <si>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</si>
  <si>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</si>
  <si>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</si>
  <si>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</si>
  <si>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</si>
  <si>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</si>
  <si>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</si>
  <si>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</si>
  <si>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</si>
  <si>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</si>
  <si>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</si>
  <si>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</si>
  <si>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</si>
  <si>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</si>
  <si>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</si>
  <si>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</si>
  <si>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</si>
  <si>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</si>
  <si>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</si>
  <si>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</si>
  <si>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</si>
  <si>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</si>
  <si>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</si>
  <si>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</si>
  <si>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</si>
  <si>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</si>
  <si>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</si>
  <si>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</si>
  <si>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</si>
  <si>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</si>
  <si>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</si>
  <si>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</si>
  <si>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</si>
  <si>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</si>
  <si>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</si>
  <si>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</si>
  <si>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</si>
  <si>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</si>
  <si>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</si>
  <si>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</si>
  <si>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</si>
  <si>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</si>
  <si>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</si>
  <si>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</si>
  <si>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</si>
  <si>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</si>
  <si>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</si>
  <si>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</si>
  <si>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</si>
  <si>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</si>
  <si>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</si>
  <si>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</si>
  <si>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</si>
  <si>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</si>
  <si>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</si>
  <si>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</si>
  <si>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</si>
  <si>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</si>
  <si>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</si>
  <si>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</si>
  <si>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</si>
  <si>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</si>
  <si>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</si>
  <si>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</si>
  <si>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</si>
  <si>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</si>
  <si>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</si>
  <si>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</si>
  <si>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</si>
  <si>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</si>
  <si>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</si>
  <si>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</si>
  <si>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</si>
  <si>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</si>
  <si>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</si>
  <si>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</si>
  <si>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</si>
  <si>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</si>
  <si>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</si>
  <si>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</si>
  <si>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</si>
  <si>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</si>
  <si>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</si>
  <si>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</si>
  <si>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</si>
  <si>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</si>
  <si>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</si>
  <si>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</si>
  <si>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</si>
  <si>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</si>
  <si>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</si>
  <si>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</si>
  <si>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</si>
  <si>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</si>
  <si>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</si>
  <si>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</si>
  <si>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</si>
  <si>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</si>
  <si>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</si>
  <si>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</si>
  <si>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</si>
  <si>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</si>
  <si>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</si>
  <si>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</si>
  <si>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</si>
  <si>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</si>
  <si>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</si>
  <si>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</si>
  <si>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</si>
  <si>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</si>
  <si>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</si>
  <si>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</si>
  <si>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</si>
  <si>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</si>
  <si>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</si>
  <si>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</si>
  <si>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</si>
  <si>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</si>
  <si>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</si>
  <si>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</si>
  <si>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</si>
  <si>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</si>
  <si>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</si>
  <si>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</si>
  <si>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</si>
  <si>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</si>
  <si>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</si>
  <si>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</si>
  <si>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</si>
  <si>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</si>
  <si>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</si>
  <si>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</si>
  <si>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</si>
  <si>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</si>
  <si>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</si>
  <si>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</si>
  <si>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</si>
  <si>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</si>
  <si>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</si>
  <si>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</si>
  <si>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</si>
  <si>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</si>
  <si>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</si>
  <si>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</si>
  <si>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</si>
  <si>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</si>
  <si>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</si>
  <si>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</si>
  <si>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</si>
  <si>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</si>
  <si>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</si>
  <si>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</si>
  <si>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</si>
  <si>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</si>
  <si>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</si>
  <si>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</si>
  <si>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</si>
  <si>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</si>
  <si>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</si>
  <si>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</si>
  <si>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</si>
  <si>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</si>
  <si>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</si>
  <si>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</si>
  <si>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</si>
  <si>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</si>
  <si>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</si>
  <si>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</si>
  <si>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</si>
  <si>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</si>
  <si>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</si>
  <si>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</si>
  <si>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</si>
  <si>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</si>
  <si>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</si>
  <si>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</si>
  <si>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</si>
  <si>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</si>
  <si>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</si>
  <si>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</si>
  <si>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</si>
  <si>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</si>
  <si>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</si>
  <si>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</si>
  <si>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</si>
  <si>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</si>
  <si>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</si>
  <si>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</si>
  <si>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</si>
  <si>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</si>
  <si>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</si>
  <si>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</si>
  <si>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</si>
  <si>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</si>
  <si>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</si>
  <si>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</si>
  <si>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</si>
  <si>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</si>
  <si>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</si>
  <si>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</si>
  <si>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</si>
  <si>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</si>
  <si>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</si>
  <si>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</si>
  <si>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</si>
  <si>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</si>
  <si>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</si>
  <si>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</si>
  <si>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</si>
  <si>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</si>
  <si>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</si>
  <si>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</si>
  <si>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</si>
  <si>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</si>
  <si>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</si>
  <si>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</si>
  <si>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</si>
  <si>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</si>
  <si>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</si>
  <si>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</si>
  <si>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</si>
  <si>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</si>
  <si>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</si>
  <si>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</si>
  <si>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</si>
  <si>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</si>
  <si>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</si>
  <si>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</si>
  <si>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</si>
  <si>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</si>
  <si>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</si>
  <si>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</si>
  <si>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</si>
  <si>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</si>
  <si>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</si>
  <si>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</si>
  <si>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</si>
  <si>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</si>
  <si>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</si>
  <si>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</si>
  <si>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</si>
  <si>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</si>
  <si>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</si>
  <si>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</si>
  <si>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</si>
  <si>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</si>
  <si>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</si>
  <si>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</si>
  <si>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</si>
  <si>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</si>
  <si>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</si>
  <si>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</si>
  <si>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</si>
  <si>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</si>
  <si>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</si>
  <si>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</si>
  <si>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</si>
  <si>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</si>
  <si>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</si>
  <si>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</si>
  <si>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</si>
  <si>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</si>
  <si>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</si>
  <si>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</si>
  <si>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</si>
  <si>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</si>
  <si>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</si>
  <si>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</si>
  <si>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</si>
  <si>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</si>
  <si>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</si>
  <si>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</si>
  <si>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</si>
  <si>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</si>
  <si>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</si>
  <si>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</si>
  <si>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</si>
  <si>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</si>
  <si>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</si>
  <si>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</si>
  <si>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</si>
  <si>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</si>
  <si>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</si>
  <si>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</si>
  <si>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</si>
  <si>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</si>
  <si>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</si>
  <si>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</si>
  <si>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</si>
  <si>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</si>
  <si>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</si>
  <si>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</si>
  <si>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</si>
  <si>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</si>
  <si>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</si>
  <si>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</si>
  <si>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</si>
  <si>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</si>
  <si>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</si>
  <si>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</si>
  <si>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</si>
  <si>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</si>
  <si>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</si>
  <si>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</si>
  <si>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</si>
  <si>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</si>
  <si>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</si>
  <si>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</si>
  <si>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</si>
  <si>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</si>
  <si>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</si>
  <si>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</si>
  <si>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</si>
  <si>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</si>
  <si>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</si>
  <si>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</si>
  <si>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</si>
  <si>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</si>
  <si>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</si>
  <si>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</si>
  <si>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</si>
  <si>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</si>
  <si>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</si>
  <si>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</si>
  <si>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</si>
  <si>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</si>
  <si>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</si>
  <si>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</si>
  <si>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</si>
  <si>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</si>
  <si>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</si>
  <si>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</si>
  <si>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</si>
  <si>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</si>
  <si>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</si>
  <si>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</si>
  <si>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</si>
  <si>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</si>
  <si>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</si>
  <si>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</si>
  <si>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</si>
  <si>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</si>
  <si>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</si>
  <si>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</si>
  <si>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</si>
  <si>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</si>
  <si>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</si>
  <si>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</si>
  <si>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</si>
  <si>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</si>
  <si>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</si>
  <si>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</si>
  <si>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</si>
  <si>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</si>
  <si>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</si>
  <si>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</si>
  <si>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</si>
  <si>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</si>
  <si>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</si>
  <si>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</si>
  <si>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</si>
  <si>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</si>
  <si>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</si>
  <si>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</si>
  <si>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</si>
  <si>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</si>
  <si>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</si>
  <si>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</si>
  <si>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</si>
  <si>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</si>
  <si>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</si>
  <si>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</si>
  <si>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</si>
  <si>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</si>
  <si>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</si>
  <si>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</si>
  <si>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</si>
  <si>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</si>
  <si>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</si>
  <si>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</si>
  <si>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</si>
  <si>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</si>
  <si>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</si>
  <si>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</si>
  <si>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</si>
  <si>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</si>
  <si>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</si>
  <si>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</si>
  <si>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</si>
  <si>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</si>
  <si>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</si>
  <si>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</si>
  <si>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</si>
  <si>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</si>
  <si>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</si>
  <si>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</si>
  <si>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</si>
  <si>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</si>
  <si>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</si>
  <si>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</si>
  <si>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</si>
  <si>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</si>
  <si>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</si>
  <si>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</si>
  <si>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</si>
  <si>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</si>
  <si>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</si>
  <si>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</si>
  <si>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</si>
  <si>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</si>
  <si>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</si>
  <si>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</si>
  <si>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</si>
  <si>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</si>
  <si>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</si>
  <si>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</si>
  <si>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</si>
  <si>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</si>
  <si>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</si>
  <si>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</si>
  <si>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</si>
  <si>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</si>
  <si>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</si>
  <si>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</si>
  <si>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</si>
  <si>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</si>
  <si>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</si>
  <si>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</si>
  <si>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</si>
  <si>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</si>
  <si>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</si>
  <si>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</si>
  <si>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</si>
  <si>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</si>
  <si>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</si>
  <si>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</si>
  <si>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</si>
  <si>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</si>
  <si>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</si>
  <si>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</si>
  <si>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</si>
  <si>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</si>
  <si>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</si>
  <si>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</si>
  <si>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</si>
  <si>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</si>
  <si>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</si>
  <si>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</si>
  <si>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</si>
  <si>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</si>
  <si>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</si>
  <si>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</si>
  <si>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</si>
  <si>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</si>
  <si>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</si>
  <si>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</si>
  <si>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</si>
  <si>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</si>
  <si>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</si>
  <si>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</si>
  <si>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</si>
  <si>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</si>
  <si>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</si>
  <si>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</si>
  <si>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</si>
  <si>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</si>
  <si>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</si>
  <si>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</si>
  <si>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</si>
  <si>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</si>
  <si>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</si>
  <si>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</si>
  <si>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</si>
  <si>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</si>
  <si>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</si>
  <si>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</si>
  <si>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</si>
  <si>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</si>
  <si>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</si>
  <si>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</si>
  <si>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</si>
  <si>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</si>
  <si>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</si>
  <si>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</si>
  <si>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</si>
  <si>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</si>
  <si>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</si>
  <si>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</si>
  <si>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</si>
  <si>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</si>
  <si>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</si>
  <si>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</si>
  <si>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</si>
  <si>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</si>
  <si>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</si>
  <si>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</si>
  <si>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</si>
  <si>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</si>
  <si>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</si>
  <si>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</si>
  <si>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</si>
  <si>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</si>
  <si>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</si>
  <si>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</si>
  <si>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</si>
  <si>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</si>
  <si>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</si>
  <si>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</si>
  <si>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</si>
  <si>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</si>
  <si>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</si>
  <si>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</si>
  <si>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</si>
  <si>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</si>
  <si>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</si>
  <si>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</si>
  <si>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</si>
  <si>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</si>
  <si>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</si>
  <si>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</si>
  <si>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</si>
  <si>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</si>
  <si>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</si>
  <si>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</si>
  <si>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</si>
  <si>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</si>
  <si>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</si>
  <si>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</si>
  <si>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</si>
  <si>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</si>
  <si>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</si>
  <si>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</si>
  <si>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</si>
  <si>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</si>
  <si>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</si>
  <si>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</si>
  <si>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</si>
  <si>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</si>
  <si>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</si>
  <si>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</si>
  <si>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</si>
  <si>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</si>
  <si>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</si>
  <si>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</si>
  <si>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</si>
  <si>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</si>
  <si>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</si>
  <si>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</si>
  <si>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</si>
  <si>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</si>
  <si>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</si>
  <si>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</si>
  <si>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</si>
  <si>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</si>
  <si>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</si>
  <si>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</si>
  <si>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</si>
  <si>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</si>
  <si>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</si>
  <si>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</si>
  <si>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</si>
  <si>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</si>
  <si>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</si>
  <si>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</si>
  <si>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</si>
  <si>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</si>
  <si>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</si>
  <si>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</si>
  <si>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</si>
  <si>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</si>
  <si>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</si>
  <si>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</si>
  <si>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</si>
  <si>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</si>
  <si>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</si>
  <si>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</si>
  <si>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</si>
  <si>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</si>
  <si>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</si>
  <si>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</si>
  <si>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</si>
  <si>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</si>
  <si>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</si>
  <si>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</si>
  <si>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</si>
  <si>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</si>
  <si>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</si>
  <si>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</si>
  <si>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</si>
  <si>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</si>
  <si>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</si>
  <si>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</si>
  <si>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</si>
  <si>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</si>
  <si>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</si>
  <si>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</si>
  <si>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</si>
  <si>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</si>
  <si>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</si>
  <si>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</si>
  <si>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</si>
  <si>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</si>
  <si>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</si>
  <si>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</si>
  <si>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</si>
  <si>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</si>
  <si>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</si>
  <si>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</si>
  <si>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</si>
  <si>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</si>
  <si>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</si>
  <si>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</si>
  <si>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</si>
  <si>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</si>
  <si>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</si>
  <si>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</si>
  <si>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</si>
  <si>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</si>
  <si>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</si>
  <si>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</si>
  <si>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</si>
  <si>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</si>
  <si>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</si>
  <si>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</si>
  <si>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</si>
  <si>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</si>
  <si>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</si>
  <si>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</si>
  <si>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</si>
  <si>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</si>
  <si>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</si>
  <si>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</si>
  <si>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</si>
  <si>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</si>
  <si>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</si>
  <si>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</si>
  <si>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</si>
  <si>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</si>
  <si>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</si>
  <si>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</si>
  <si>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</si>
  <si>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</si>
  <si>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</si>
  <si>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</si>
  <si>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</si>
  <si>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</si>
  <si>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</si>
  <si>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</si>
  <si>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</si>
  <si>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</si>
  <si>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</si>
  <si>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</si>
  <si>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</si>
  <si>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</si>
  <si>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</si>
  <si>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</si>
  <si>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</si>
  <si>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</si>
  <si>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</si>
  <si>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</si>
  <si>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</si>
  <si>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</si>
  <si>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</si>
  <si>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</si>
  <si>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</si>
  <si>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</si>
  <si>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</si>
  <si>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</si>
  <si>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</si>
  <si>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</si>
  <si>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</si>
  <si>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</si>
  <si>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</si>
  <si>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</si>
  <si>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</si>
  <si>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</si>
  <si>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</si>
  <si>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</si>
  <si>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</si>
  <si>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</si>
  <si>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</si>
  <si>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</si>
  <si>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</si>
  <si>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</si>
  <si>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</si>
  <si>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</si>
  <si>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</si>
  <si>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</si>
  <si>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</si>
  <si>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</si>
  <si>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</si>
  <si>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</si>
  <si>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</si>
  <si>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</si>
  <si>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</si>
  <si>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</si>
  <si>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</si>
  <si>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</si>
  <si>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</si>
  <si>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</si>
  <si>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</si>
  <si>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</si>
  <si>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</si>
  <si>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</si>
  <si>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</si>
  <si>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</si>
  <si>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</si>
  <si>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</si>
  <si>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</si>
  <si>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</si>
  <si>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</si>
  <si>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</si>
  <si>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</si>
  <si>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</si>
  <si>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</si>
  <si>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</si>
  <si>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</si>
  <si>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</si>
  <si>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</si>
  <si>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</si>
  <si>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</si>
  <si>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</si>
  <si>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</si>
  <si>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</si>
  <si>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</si>
  <si>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</si>
  <si>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</si>
  <si>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</si>
  <si>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</si>
  <si>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</si>
  <si>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</si>
  <si>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</si>
  <si>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</si>
  <si>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</si>
  <si>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</si>
  <si>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</si>
  <si>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</si>
  <si>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</si>
  <si>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</si>
  <si>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</si>
  <si>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</si>
  <si>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</si>
  <si>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</si>
  <si>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</si>
  <si>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</si>
  <si>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</si>
  <si>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</si>
  <si>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</si>
  <si>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</si>
  <si>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</si>
  <si>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</si>
  <si>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</si>
  <si>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</si>
  <si>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</si>
  <si>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</si>
  <si>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</si>
  <si>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</si>
  <si>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</si>
  <si>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</si>
  <si>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</si>
  <si>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</si>
  <si>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</si>
  <si>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</si>
  <si>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</si>
  <si>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</si>
  <si>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</si>
  <si>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</si>
  <si>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</si>
  <si>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</si>
  <si>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</si>
  <si>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</si>
  <si>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</si>
  <si>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</si>
  <si>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</si>
  <si>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</si>
  <si>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</si>
  <si>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</si>
  <si>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</si>
  <si>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</si>
  <si>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</si>
  <si>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</si>
  <si>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</si>
  <si>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</si>
  <si>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</si>
  <si>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</si>
  <si>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</si>
  <si>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</si>
  <si>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</si>
  <si>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</si>
  <si>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</si>
  <si>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</si>
  <si>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</si>
  <si>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</si>
  <si>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</si>
  <si>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</si>
  <si>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</si>
  <si>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</si>
  <si>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</si>
  <si>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</si>
  <si>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</si>
  <si>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</si>
  <si>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</si>
  <si>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</si>
  <si>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</si>
  <si>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</si>
  <si>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</si>
  <si>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</si>
  <si>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</si>
  <si>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</si>
  <si>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</si>
  <si>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</si>
  <si>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</si>
  <si>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</si>
  <si>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</si>
  <si>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</si>
  <si>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</si>
  <si>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</si>
  <si>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</si>
  <si>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</si>
  <si>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</si>
  <si>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</si>
  <si>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</si>
  <si>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</si>
  <si>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</si>
  <si>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</si>
  <si>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</si>
  <si>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</si>
  <si>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</si>
  <si>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</si>
  <si>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</si>
  <si>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</si>
  <si>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</si>
  <si>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</si>
  <si>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</si>
  <si>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</si>
  <si>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</si>
  <si>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</si>
  <si>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</si>
  <si>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</si>
  <si>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</si>
  <si>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</si>
  <si>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</si>
  <si>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</si>
  <si>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</si>
  <si>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</si>
  <si>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</si>
  <si>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</si>
  <si>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</si>
  <si>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</si>
  <si>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</si>
  <si>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</si>
  <si>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</si>
  <si>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</si>
  <si>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</si>
  <si>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</si>
  <si>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</si>
  <si>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</si>
  <si>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</si>
  <si>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</si>
  <si>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</si>
  <si>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</si>
  <si>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</si>
  <si>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</si>
  <si>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</si>
  <si>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</si>
  <si>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</si>
  <si>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</si>
  <si>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</si>
  <si>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</si>
  <si>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</si>
  <si>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</si>
  <si>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</si>
  <si>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</si>
  <si>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</si>
  <si>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</si>
  <si>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</si>
  <si>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</si>
  <si>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</si>
  <si>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</si>
  <si>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</si>
  <si>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</si>
  <si>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</si>
  <si>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</si>
  <si>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</si>
  <si>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</si>
  <si>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</si>
  <si>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</si>
  <si>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</si>
  <si>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</si>
  <si>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</si>
  <si>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</si>
  <si>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</si>
  <si>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</si>
  <si>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</si>
  <si>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</si>
  <si>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</si>
  <si>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</si>
  <si>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</si>
  <si>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</si>
  <si>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</si>
  <si>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</si>
  <si>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</si>
  <si>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</si>
  <si>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</si>
  <si>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</si>
  <si>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</si>
  <si>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</si>
  <si>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</si>
  <si>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</si>
  <si>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</si>
  <si>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</si>
  <si>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</si>
  <si>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</si>
  <si>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</si>
  <si>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</si>
  <si>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</si>
  <si>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</si>
  <si>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</si>
  <si>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</si>
  <si>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</si>
  <si>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</si>
  <si>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</si>
  <si>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</si>
  <si>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</si>
  <si>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</si>
  <si>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</si>
  <si>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</si>
  <si>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</si>
  <si>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</si>
  <si>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</si>
  <si>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</si>
  <si>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</si>
  <si>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</si>
  <si>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</si>
  <si>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</si>
  <si>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</si>
  <si>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</si>
  <si>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</si>
  <si>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</si>
  <si>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</si>
  <si>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</si>
  <si>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</si>
  <si>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</si>
  <si>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</si>
  <si>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</si>
  <si>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</si>
  <si>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</si>
  <si>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</si>
  <si>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</si>
  <si>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</si>
  <si>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</si>
  <si>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</si>
  <si>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</si>
  <si>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</si>
  <si>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</si>
  <si>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</si>
  <si>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</si>
  <si>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</si>
  <si>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</si>
  <si>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</si>
  <si>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</si>
  <si>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</si>
  <si>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</si>
  <si>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</si>
  <si>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</si>
  <si>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</si>
  <si>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</si>
  <si>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</si>
  <si>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</si>
  <si>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</si>
  <si>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</si>
  <si>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</si>
  <si>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</si>
  <si>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</si>
  <si>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</si>
  <si>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</si>
  <si>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</si>
  <si>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</si>
  <si>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</si>
  <si>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</si>
  <si>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</si>
  <si>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</si>
  <si>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</si>
  <si>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</si>
  <si>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</si>
  <si>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</si>
  <si>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</si>
  <si>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</si>
  <si>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</si>
  <si>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</si>
  <si>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</si>
  <si>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</si>
  <si>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</si>
  <si>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</si>
  <si>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</si>
  <si>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</si>
  <si>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</si>
  <si>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</si>
  <si>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</si>
  <si>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</si>
  <si>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</si>
  <si>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</si>
  <si>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</si>
  <si>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</si>
  <si>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</si>
  <si>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</si>
  <si>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</si>
  <si>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</si>
  <si>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</si>
  <si>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</si>
  <si>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</si>
  <si>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</si>
  <si>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</si>
  <si>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</si>
  <si>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</si>
  <si>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</si>
  <si>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</si>
  <si>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</si>
  <si>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</si>
  <si>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</si>
  <si>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</si>
  <si>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</si>
  <si>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</si>
  <si>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</si>
  <si>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</si>
  <si>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</si>
  <si>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</si>
  <si>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</si>
  <si>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</si>
  <si>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</si>
  <si>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</si>
  <si>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</si>
  <si>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</si>
  <si>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</si>
  <si>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</si>
  <si>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</si>
  <si>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</si>
  <si>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</si>
  <si>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</si>
  <si>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</si>
  <si>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</si>
  <si>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</si>
  <si>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</si>
  <si>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</si>
  <si>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</si>
  <si>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</si>
  <si>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</si>
  <si>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</si>
  <si>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</si>
  <si>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</si>
  <si>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</si>
  <si>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</si>
  <si>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</si>
  <si>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</si>
  <si>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</si>
  <si>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</si>
  <si>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</si>
  <si>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</si>
  <si>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</si>
  <si>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</si>
  <si>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</si>
  <si>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</si>
  <si>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</si>
  <si>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</si>
  <si>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</si>
  <si>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</si>
  <si>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</si>
  <si>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</si>
  <si>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</si>
  <si>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</si>
  <si>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</si>
  <si>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</si>
  <si>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</si>
  <si>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</si>
  <si>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</si>
  <si>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</si>
  <si>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</si>
  <si>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</si>
  <si>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</si>
  <si>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</si>
  <si>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</si>
  <si>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</si>
  <si>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</si>
  <si>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</si>
  <si>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</si>
  <si>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</si>
  <si>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</si>
  <si>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</si>
  <si>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</si>
  <si>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</si>
  <si>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</si>
  <si>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</si>
  <si>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</si>
  <si>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</si>
  <si>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</si>
  <si>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</si>
  <si>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</si>
  <si>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</si>
  <si>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</si>
  <si>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</si>
  <si>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</si>
  <si>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</si>
  <si>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</si>
  <si>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</si>
  <si>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</si>
  <si>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</si>
  <si>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</si>
  <si>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</si>
  <si>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</si>
  <si>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</si>
  <si>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</si>
  <si>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</si>
  <si>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</si>
  <si>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</si>
  <si>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</si>
  <si>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</si>
  <si>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</si>
  <si>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</si>
  <si>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</si>
  <si>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</si>
  <si>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</si>
  <si>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</si>
  <si>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</si>
  <si>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</si>
  <si>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</si>
  <si>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</si>
  <si>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</si>
  <si>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</si>
  <si>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</si>
  <si>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</si>
  <si>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</si>
  <si>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</si>
  <si>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</si>
  <si>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</si>
  <si>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</si>
  <si>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</si>
  <si>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</si>
  <si>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</si>
  <si>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</si>
  <si>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</si>
  <si>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</si>
  <si>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</si>
  <si>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</si>
  <si>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</si>
  <si>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</si>
  <si>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</si>
  <si>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</si>
  <si>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</si>
  <si>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</si>
  <si>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</si>
  <si>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</si>
  <si>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</si>
  <si>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</si>
  <si>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</si>
  <si>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</si>
  <si>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</si>
  <si>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</si>
  <si>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</si>
  <si>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</si>
  <si>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</si>
  <si>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</si>
  <si>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</si>
  <si>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</si>
  <si>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</si>
  <si>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</si>
  <si>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</si>
  <si>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</si>
  <si>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</si>
  <si>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</si>
  <si>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</si>
  <si>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</si>
  <si>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</si>
  <si>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</si>
  <si>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</si>
  <si>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</si>
  <si>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</si>
  <si>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</si>
  <si>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</si>
  <si>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</si>
  <si>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</si>
  <si>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</si>
  <si>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</si>
  <si>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</si>
  <si>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</si>
  <si>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</si>
  <si>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</si>
  <si>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</si>
  <si>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</si>
  <si>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</si>
  <si>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</si>
  <si>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</si>
  <si>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</si>
  <si>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</si>
  <si>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</si>
  <si>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</si>
  <si>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</si>
  <si>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</si>
  <si>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</si>
  <si>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</si>
  <si>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</si>
  <si>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</si>
  <si>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</si>
  <si>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</si>
  <si>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</si>
  <si>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</si>
  <si>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</si>
  <si>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</si>
  <si>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</si>
  <si>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</si>
  <si>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</si>
  <si>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</si>
  <si>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</si>
  <si>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</si>
  <si>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</si>
  <si>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</si>
  <si>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</si>
  <si>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</si>
  <si>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</si>
  <si>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</si>
  <si>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</si>
  <si>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</si>
  <si>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</si>
  <si>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</si>
  <si>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</si>
  <si>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</si>
  <si>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</si>
  <si>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</si>
  <si>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</si>
  <si>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</si>
  <si>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</si>
  <si>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</si>
  <si>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</si>
  <si>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</si>
  <si>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</si>
  <si>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</si>
  <si>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</si>
  <si>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</si>
  <si>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</si>
  <si>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</si>
  <si>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</si>
  <si>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</si>
  <si>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</si>
  <si>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</si>
  <si>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</si>
  <si>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</si>
  <si>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</si>
  <si>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</si>
  <si>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</si>
  <si>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</si>
  <si>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</si>
  <si>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</si>
  <si>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</si>
  <si>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</si>
  <si>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</si>
  <si>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</si>
  <si>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</si>
  <si>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</si>
  <si>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</si>
  <si>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</si>
  <si>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</si>
  <si>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</si>
  <si>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</si>
  <si>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</si>
  <si>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</si>
  <si>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</si>
  <si>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</si>
  <si>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</si>
  <si>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</si>
  <si>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</si>
  <si>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</si>
  <si>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</si>
  <si>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</si>
  <si>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</si>
  <si>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</si>
  <si>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</si>
  <si>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</si>
  <si>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</si>
  <si>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</si>
  <si>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</si>
  <si>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</si>
  <si>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</si>
  <si>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</si>
  <si>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</si>
  <si>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</si>
  <si>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</si>
  <si>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</si>
  <si>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</si>
  <si>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</si>
  <si>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</si>
  <si>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</si>
  <si>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</si>
  <si>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</si>
  <si>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</si>
  <si>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</si>
  <si>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</si>
  <si>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</si>
  <si>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</si>
  <si>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</si>
  <si>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</si>
  <si>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</si>
  <si>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</si>
  <si>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</si>
  <si>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</si>
  <si>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</si>
  <si>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</si>
  <si>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</si>
  <si>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</si>
  <si>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</si>
  <si>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</si>
  <si>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</si>
  <si>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</si>
  <si>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</si>
  <si>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</si>
  <si>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</si>
  <si>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</si>
  <si>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</si>
  <si>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</si>
  <si>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</si>
  <si>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</si>
  <si>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</si>
  <si>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</si>
  <si>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</si>
  <si>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</si>
  <si>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</si>
  <si>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</si>
  <si>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</si>
  <si>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</si>
  <si>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</si>
  <si>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</si>
  <si>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</si>
  <si>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</si>
  <si>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</si>
  <si>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</si>
  <si>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</si>
  <si>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</si>
  <si>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</si>
  <si>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</si>
  <si>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</si>
  <si>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</si>
  <si>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</si>
  <si>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</si>
  <si>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</si>
  <si>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</si>
  <si>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</si>
  <si>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</si>
  <si>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</si>
  <si>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</si>
  <si>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</si>
  <si>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</si>
  <si>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</si>
  <si>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</si>
  <si>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</si>
  <si>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</si>
  <si>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</si>
  <si>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</si>
  <si>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</si>
  <si>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</si>
  <si>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</si>
  <si>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</si>
  <si>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</si>
  <si>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</si>
  <si>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</si>
  <si>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</si>
  <si>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</si>
  <si>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</si>
  <si>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</si>
  <si>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</si>
  <si>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</si>
  <si>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</si>
  <si>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</si>
  <si>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</si>
  <si>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</si>
  <si>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</si>
  <si>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</si>
  <si>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</si>
  <si>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</si>
  <si>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</si>
  <si>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</si>
  <si>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</si>
  <si>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</si>
  <si>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</si>
  <si>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</si>
  <si>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</si>
  <si>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</si>
  <si>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</si>
  <si>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</si>
  <si>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</si>
  <si>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</si>
  <si>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</si>
  <si>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</si>
  <si>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</si>
  <si>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</si>
  <si>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</si>
  <si>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</si>
  <si>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</si>
  <si>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</si>
  <si>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</si>
  <si>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</si>
  <si>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</si>
  <si>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</si>
  <si>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</si>
  <si>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</si>
  <si>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</si>
  <si>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</si>
  <si>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</si>
  <si>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</si>
  <si>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</si>
  <si>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</si>
  <si>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</si>
  <si>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</si>
  <si>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</si>
  <si>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</si>
  <si>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</si>
  <si>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</si>
  <si>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</si>
  <si>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</si>
  <si>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</si>
  <si>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</si>
  <si>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</si>
  <si>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</si>
  <si>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</si>
  <si>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</si>
  <si>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</si>
  <si>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</si>
  <si>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</si>
  <si>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</si>
  <si>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</si>
  <si>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</si>
  <si>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</si>
  <si>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</si>
  <si>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</si>
  <si>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</si>
  <si>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</si>
  <si>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</si>
  <si>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</si>
  <si>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</si>
  <si>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</si>
  <si>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</si>
  <si>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</si>
  <si>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</si>
  <si>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</si>
  <si>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</si>
  <si>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</si>
  <si>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</si>
  <si>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</si>
  <si>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</si>
  <si>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</si>
  <si>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</si>
  <si>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</si>
  <si>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</si>
  <si>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</si>
  <si>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</si>
  <si>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</si>
  <si>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</si>
  <si>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</si>
  <si>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</si>
  <si>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</si>
  <si>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</si>
  <si>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</si>
  <si>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</si>
  <si>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</si>
  <si>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</si>
  <si>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</si>
  <si>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</si>
  <si>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</si>
  <si>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</si>
  <si>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</si>
  <si>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</si>
  <si>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</si>
  <si>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</si>
  <si>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</si>
  <si>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</si>
  <si>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</si>
  <si>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</si>
  <si>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</si>
  <si>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</si>
  <si>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</si>
  <si>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</si>
  <si>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</si>
  <si>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</si>
  <si>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</si>
  <si>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</si>
  <si>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</si>
  <si>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</si>
  <si>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</si>
  <si>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</si>
  <si>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</si>
  <si>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</si>
  <si>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</si>
  <si>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</si>
  <si>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</si>
  <si>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</si>
  <si>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</si>
  <si>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</si>
  <si>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</si>
  <si>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</si>
  <si>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</si>
  <si>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</si>
  <si>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</si>
  <si>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</si>
  <si>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</si>
  <si>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</si>
  <si>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</si>
  <si>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</si>
  <si>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</si>
  <si>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</si>
  <si>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</si>
  <si>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</si>
  <si>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</si>
  <si>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</si>
  <si>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</si>
  <si>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</si>
  <si>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</si>
  <si>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</si>
  <si>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</si>
  <si>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</si>
  <si>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</si>
  <si>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</si>
  <si>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</si>
  <si>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</si>
  <si>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</si>
  <si>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</si>
  <si>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</si>
  <si>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</si>
  <si>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</si>
  <si>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</si>
  <si>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</si>
  <si>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</si>
  <si>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</si>
  <si>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</si>
  <si>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</si>
  <si>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</si>
  <si>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</si>
  <si>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</si>
  <si>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</si>
  <si>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</si>
  <si>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</si>
  <si>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</si>
  <si>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</si>
  <si>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</si>
  <si>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</si>
  <si>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</si>
  <si>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</si>
  <si>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</si>
  <si>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</si>
  <si>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</si>
  <si>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</si>
  <si>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</si>
  <si>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</si>
  <si>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</si>
  <si>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</si>
  <si>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</si>
  <si>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</si>
  <si>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</si>
  <si>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</si>
  <si>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</si>
  <si>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</si>
  <si>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</si>
  <si>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</si>
  <si>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</si>
  <si>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</si>
  <si>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</si>
  <si>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</si>
  <si>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</si>
  <si>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</si>
  <si>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</si>
  <si>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</si>
  <si>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</si>
  <si>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</si>
  <si>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</si>
  <si>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</si>
  <si>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</si>
  <si>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</si>
  <si>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</si>
  <si>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</si>
  <si>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</si>
  <si>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</si>
  <si>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</si>
  <si>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</si>
  <si>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</si>
  <si>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</si>
  <si>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</si>
  <si>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</si>
  <si>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</si>
  <si>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</si>
  <si>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</si>
  <si>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</si>
  <si>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</si>
  <si>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</si>
  <si>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</si>
  <si>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</si>
  <si>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</si>
  <si>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</si>
  <si>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</si>
  <si>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</si>
  <si>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</si>
  <si>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</si>
  <si>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</si>
  <si>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</si>
  <si>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</si>
  <si>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</si>
  <si>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</si>
  <si>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</si>
  <si>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</si>
  <si>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</si>
  <si>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</si>
  <si>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</si>
  <si>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</si>
  <si>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</si>
  <si>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</si>
  <si>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</si>
  <si>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</si>
  <si>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</si>
  <si>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</si>
  <si>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</si>
  <si>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</si>
  <si>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</si>
  <si>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</si>
  <si>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</si>
  <si>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</si>
  <si>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</si>
  <si>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</si>
  <si>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</si>
  <si>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</si>
  <si>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</si>
  <si>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</si>
  <si>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</si>
  <si>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</si>
  <si>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</si>
  <si>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</si>
  <si>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</si>
  <si>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</si>
  <si>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</si>
  <si>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</si>
  <si>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</si>
  <si>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</si>
  <si>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</si>
  <si>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</si>
  <si>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</si>
  <si>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</si>
  <si>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</si>
  <si>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</si>
  <si>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</si>
  <si>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</si>
  <si>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</si>
  <si>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</si>
  <si>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</si>
  <si>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</si>
  <si>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</si>
  <si>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</si>
  <si>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</si>
  <si>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</si>
  <si>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</si>
  <si>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</si>
  <si>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</si>
  <si>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</si>
  <si>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</si>
  <si>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</si>
  <si>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</si>
  <si>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</si>
  <si>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</si>
  <si>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</si>
  <si>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</si>
  <si>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</si>
  <si>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</si>
  <si>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</si>
  <si>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</si>
  <si>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</si>
  <si>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</si>
  <si>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</si>
  <si>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</si>
  <si>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</si>
  <si>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</si>
  <si>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</si>
  <si>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</si>
  <si>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</si>
  <si>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</si>
  <si>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</si>
  <si>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</si>
  <si>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</si>
  <si>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</si>
  <si>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</si>
  <si>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</si>
  <si>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</si>
  <si>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</si>
  <si>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</si>
  <si>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</si>
  <si>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</si>
  <si>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</si>
  <si>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</si>
  <si>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</si>
  <si>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</si>
  <si>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</si>
  <si>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</si>
  <si>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</si>
  <si>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</si>
  <si>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</si>
  <si>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</si>
  <si>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</si>
  <si>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</si>
  <si>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</si>
  <si>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</si>
  <si>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</si>
  <si>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</si>
  <si>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</si>
  <si>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</si>
  <si>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</si>
  <si>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</si>
  <si>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</si>
  <si>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</si>
  <si>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</si>
  <si>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</si>
  <si>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</si>
  <si>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</si>
  <si>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</si>
  <si>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</si>
  <si>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</si>
  <si>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</si>
  <si>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</si>
  <si>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</si>
  <si>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</si>
  <si>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</si>
  <si>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</si>
  <si>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</si>
  <si>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</si>
  <si>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</si>
  <si>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</si>
  <si>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</si>
  <si>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</si>
  <si>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</si>
  <si>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</si>
  <si>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</si>
  <si>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</si>
  <si>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</si>
  <si>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</si>
  <si>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</si>
  <si>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</si>
  <si>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</si>
  <si>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</si>
  <si>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</si>
  <si>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</si>
  <si>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</si>
  <si>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</si>
  <si>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</si>
  <si>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</si>
  <si>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</si>
  <si>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</si>
  <si>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</si>
  <si>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</si>
  <si>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</si>
  <si>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</si>
  <si>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</si>
  <si>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</si>
  <si>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</si>
  <si>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</si>
  <si>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</si>
  <si>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</si>
  <si>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</si>
  <si>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</si>
  <si>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</si>
  <si>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</si>
  <si>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</si>
  <si>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</si>
  <si>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</si>
  <si>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</si>
  <si>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</si>
  <si>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</si>
  <si>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</si>
  <si>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</si>
  <si>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</si>
  <si>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</si>
  <si>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</si>
  <si>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</si>
  <si>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</si>
  <si>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</si>
  <si>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</si>
  <si>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</si>
  <si>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</si>
  <si>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</si>
  <si>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</si>
  <si>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</si>
  <si>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</si>
  <si>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</si>
  <si>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</si>
  <si>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</si>
  <si>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</si>
  <si>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</si>
  <si>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</si>
  <si>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</si>
  <si>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</si>
  <si>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</si>
  <si>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</si>
  <si>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</si>
  <si>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</si>
  <si>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</si>
  <si>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</si>
  <si>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</si>
  <si>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</si>
  <si>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</si>
  <si>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</si>
  <si>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</si>
  <si>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</si>
  <si>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</si>
  <si>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</si>
  <si>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</si>
  <si>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</si>
  <si>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</si>
  <si>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</si>
  <si>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</si>
  <si>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</si>
  <si>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</si>
  <si>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</si>
  <si>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</si>
  <si>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</si>
  <si>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</si>
  <si>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</si>
  <si>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</si>
  <si>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</si>
  <si>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</si>
  <si>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</si>
  <si>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</si>
  <si>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</si>
  <si>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</si>
  <si>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</si>
  <si>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</si>
  <si>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</si>
  <si>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</si>
  <si>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</si>
  <si>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</si>
  <si>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</si>
  <si>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</si>
  <si>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</si>
  <si>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</si>
  <si>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</si>
  <si>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</si>
  <si>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</si>
  <si>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</si>
  <si>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</si>
  <si>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</si>
  <si>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</si>
  <si>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</si>
  <si>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</si>
  <si>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</si>
  <si>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</si>
  <si>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</si>
  <si>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</si>
  <si>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</si>
  <si>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</si>
  <si>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</si>
  <si>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</si>
  <si>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</si>
  <si>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</si>
  <si>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</si>
  <si>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</si>
  <si>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</si>
  <si>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</si>
  <si>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</si>
  <si>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</si>
  <si>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</si>
  <si>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</si>
  <si>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</si>
  <si>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</si>
  <si>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</si>
  <si>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</si>
  <si>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</si>
  <si>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</si>
  <si>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</si>
  <si>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</si>
  <si>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</si>
  <si>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</si>
  <si>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</si>
  <si>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</si>
  <si>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</si>
  <si>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</si>
  <si>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</si>
  <si>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</si>
  <si>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</si>
  <si>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</si>
  <si>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</si>
  <si>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</si>
  <si>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</si>
  <si>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</si>
  <si>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</si>
  <si>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</si>
  <si>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</si>
  <si>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</si>
  <si>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</si>
  <si>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</si>
  <si>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</si>
  <si>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</si>
  <si>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</si>
  <si>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</si>
  <si>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</si>
  <si>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</si>
  <si>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</si>
  <si>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</si>
  <si>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</si>
  <si>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</si>
  <si>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</si>
  <si>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</si>
  <si>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</si>
  <si>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</si>
  <si>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</si>
  <si>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</si>
  <si>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</si>
  <si>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</si>
  <si>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</si>
  <si>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</si>
  <si>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</si>
  <si>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</si>
  <si>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</si>
  <si>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</si>
  <si>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</si>
  <si>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</si>
  <si>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</si>
  <si>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</si>
  <si>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</si>
  <si>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</si>
  <si>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</si>
  <si>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</si>
  <si>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</si>
  <si>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</si>
  <si>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</si>
  <si>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</si>
  <si>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</si>
  <si>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</si>
  <si>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</si>
  <si>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</si>
  <si>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</si>
  <si>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</si>
  <si>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</si>
  <si>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</si>
  <si>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</si>
  <si>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</si>
  <si>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</si>
  <si>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</si>
  <si>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</si>
  <si>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</si>
  <si>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</si>
  <si>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</si>
  <si>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</si>
  <si>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</si>
  <si>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</si>
  <si>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</si>
  <si>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</si>
  <si>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</si>
  <si>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</si>
  <si>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</si>
  <si>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</si>
  <si>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</si>
  <si>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</si>
  <si>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</si>
  <si>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</si>
  <si>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</si>
  <si>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</si>
  <si>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</si>
  <si>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</si>
  <si>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</si>
  <si>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</si>
  <si>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</si>
  <si>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</si>
  <si>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</si>
  <si>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</si>
  <si>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</si>
  <si>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</si>
  <si>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</si>
  <si>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</si>
  <si>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</si>
  <si>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</si>
  <si>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</si>
  <si>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</si>
  <si>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</si>
  <si>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</si>
  <si>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</si>
  <si>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</si>
  <si>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</si>
  <si>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</si>
  <si>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</si>
  <si>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</si>
  <si>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</si>
  <si>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</si>
  <si>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</si>
  <si>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</si>
  <si>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</si>
  <si>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</si>
  <si>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</si>
  <si>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</si>
  <si>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</si>
  <si>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</si>
  <si>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</si>
  <si>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</si>
  <si>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</si>
  <si>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</si>
  <si>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</si>
  <si>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</si>
  <si>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</si>
  <si>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</si>
  <si>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</si>
  <si>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</si>
  <si>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</si>
  <si>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</si>
  <si>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</si>
  <si>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</si>
  <si>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</si>
  <si>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</si>
  <si>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</si>
  <si>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</si>
  <si>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</si>
  <si>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</si>
  <si>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</si>
  <si>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</si>
  <si>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</si>
  <si>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</si>
  <si>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</si>
  <si>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</si>
  <si>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</si>
  <si>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</si>
  <si>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</si>
  <si>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</si>
  <si>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</si>
  <si>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</si>
  <si>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</si>
  <si>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</si>
  <si>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</si>
  <si>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</si>
  <si>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</si>
  <si>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</si>
  <si>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</si>
  <si>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</si>
  <si>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</si>
  <si>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</si>
  <si>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</si>
  <si>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</si>
  <si>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</si>
  <si>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</si>
  <si>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</si>
  <si>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</si>
  <si>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</si>
  <si>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</si>
  <si>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</si>
  <si>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</si>
  <si>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</si>
  <si>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</si>
  <si>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</si>
  <si>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</si>
  <si>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</si>
  <si>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</si>
  <si>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</si>
  <si>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</si>
  <si>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</si>
  <si>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</si>
  <si>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</si>
  <si>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</si>
  <si>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</si>
  <si>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</si>
  <si>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</si>
  <si>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</si>
  <si>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</si>
  <si>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</si>
  <si>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</si>
  <si>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</si>
  <si>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</si>
  <si>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</si>
  <si>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</si>
  <si>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</si>
  <si>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</si>
  <si>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</si>
  <si>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</si>
  <si>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</si>
  <si>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</si>
  <si>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</si>
  <si>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</si>
  <si>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</si>
  <si>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</si>
  <si>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</si>
  <si>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</si>
  <si>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</si>
  <si>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</si>
  <si>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</si>
  <si>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</si>
  <si>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</si>
  <si>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</si>
  <si>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</si>
  <si>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</si>
  <si>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</si>
  <si>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</si>
  <si>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</si>
  <si>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</si>
  <si>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</si>
  <si>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</si>
  <si>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</si>
  <si>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</si>
  <si>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</si>
  <si>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</si>
  <si>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</si>
  <si>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</si>
  <si>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</si>
  <si>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</si>
  <si>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</si>
  <si>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</si>
  <si>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</si>
  <si>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</si>
  <si>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</si>
  <si>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</si>
  <si>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</si>
  <si>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</si>
  <si>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</si>
  <si>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</si>
  <si>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</si>
  <si>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</si>
  <si>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</si>
  <si>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</si>
  <si>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</si>
  <si>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</si>
  <si>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</si>
  <si>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</si>
  <si>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</si>
  <si>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</si>
  <si>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</si>
  <si>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</si>
  <si>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</si>
  <si>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</si>
  <si>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</si>
  <si>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</si>
  <si>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</si>
  <si>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</si>
  <si>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</si>
  <si>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</si>
  <si>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</si>
  <si>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</si>
  <si>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</si>
  <si>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</si>
  <si>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</si>
  <si>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</si>
  <si>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</si>
  <si>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</si>
  <si>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</si>
  <si>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</si>
  <si>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</si>
  <si>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</si>
  <si>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</si>
  <si>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</si>
  <si>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</si>
  <si>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</si>
  <si>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</si>
  <si>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</si>
  <si>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</si>
  <si>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</si>
  <si>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</si>
  <si>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</si>
  <si>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</si>
  <si>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</si>
  <si>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</si>
  <si>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</si>
  <si>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</si>
  <si>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</si>
  <si>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</si>
  <si>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</si>
  <si>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</si>
  <si>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</si>
  <si>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</si>
  <si>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</si>
  <si>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</si>
  <si>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</si>
  <si>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</si>
  <si>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</si>
  <si>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</si>
  <si>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</si>
  <si>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</si>
  <si>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</si>
  <si>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</si>
  <si>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</si>
  <si>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</si>
  <si>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</si>
  <si>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</si>
  <si>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</si>
  <si>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</si>
  <si>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</si>
  <si>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</si>
  <si>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</si>
  <si>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</si>
  <si>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</si>
  <si>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</si>
  <si>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</si>
  <si>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</si>
  <si>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</si>
  <si>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</si>
  <si>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</si>
  <si>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</si>
  <si>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</si>
  <si>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</si>
  <si>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</si>
  <si>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</si>
  <si>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</si>
  <si>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</si>
  <si>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</si>
  <si>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</si>
  <si>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</si>
  <si>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</si>
  <si>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</si>
  <si>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</si>
  <si>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</si>
  <si>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</si>
  <si>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</si>
  <si>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</si>
  <si>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</si>
  <si>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</si>
  <si>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</si>
  <si>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</si>
  <si>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</si>
  <si>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</si>
  <si>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</si>
  <si>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</si>
  <si>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</si>
  <si>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</si>
  <si>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</si>
  <si>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</si>
  <si>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</si>
  <si>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</si>
  <si>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</si>
  <si>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</si>
  <si>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</si>
  <si>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</si>
  <si>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</si>
  <si>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</si>
  <si>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</si>
  <si>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</si>
  <si>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</si>
  <si>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</si>
  <si>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</si>
  <si>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</si>
  <si>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</si>
  <si>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</si>
  <si>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</si>
  <si>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</si>
  <si>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</si>
  <si>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</si>
  <si>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</si>
  <si>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</si>
  <si>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</si>
  <si>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</si>
  <si>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</si>
  <si>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</si>
  <si>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</si>
  <si>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</si>
  <si>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</si>
  <si>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</si>
  <si>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</si>
  <si>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</si>
  <si>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</si>
  <si>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</si>
  <si>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</si>
  <si>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</si>
  <si>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</si>
  <si>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</si>
  <si>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</si>
  <si>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</si>
  <si>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</si>
  <si>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</si>
  <si>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</si>
  <si>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</si>
  <si>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</si>
  <si>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</si>
  <si>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</si>
  <si>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</si>
  <si>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</si>
  <si>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</si>
  <si>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</si>
  <si>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</si>
  <si>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</si>
  <si>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</si>
  <si>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</si>
  <si>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</si>
  <si>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</si>
  <si>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</si>
  <si>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</si>
  <si>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</si>
  <si>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</si>
  <si>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</si>
  <si>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</si>
  <si>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</si>
  <si>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</si>
  <si>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</si>
  <si>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</si>
  <si>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</si>
  <si>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</si>
  <si>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</si>
  <si>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</si>
  <si>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</si>
  <si>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</si>
  <si>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</si>
  <si>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</si>
  <si>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</si>
  <si>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</si>
  <si>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</si>
  <si>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</si>
  <si>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</si>
  <si>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</si>
  <si>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</si>
  <si>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</si>
  <si>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</si>
  <si>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</si>
  <si>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</si>
  <si>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</si>
  <si>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</si>
  <si>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</si>
  <si>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</si>
  <si>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</si>
  <si>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</si>
  <si>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</si>
  <si>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</si>
  <si>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</si>
  <si>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</si>
  <si>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</si>
  <si>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</si>
  <si>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</si>
  <si>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</si>
  <si>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</si>
  <si>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</si>
  <si>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</si>
  <si>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</si>
  <si>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</si>
  <si>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</si>
  <si>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</si>
  <si>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</si>
  <si>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</si>
  <si>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</si>
  <si>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</si>
  <si>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</si>
  <si>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</si>
  <si>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</si>
  <si>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</si>
  <si>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</si>
  <si>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</si>
  <si>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</si>
  <si>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</si>
  <si>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</si>
  <si>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</si>
  <si>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</si>
  <si>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</si>
  <si>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</si>
  <si>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</si>
  <si>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</si>
  <si>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</si>
  <si>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</si>
  <si>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</si>
  <si>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</si>
  <si>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</si>
  <si>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</si>
  <si>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</si>
  <si>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</si>
  <si>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</si>
  <si>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</si>
  <si>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</si>
  <si>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</si>
  <si>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</si>
  <si>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</si>
  <si>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</si>
  <si>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</si>
  <si>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</si>
  <si>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</si>
  <si>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</si>
  <si>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</si>
  <si>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</si>
  <si>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</si>
  <si>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</si>
  <si>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</si>
  <si>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</si>
  <si>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</si>
  <si>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</si>
  <si>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</si>
  <si>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</si>
  <si>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</si>
  <si>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</si>
  <si>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</si>
  <si>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</si>
  <si>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</si>
  <si>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</si>
  <si>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</si>
  <si>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</si>
  <si>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</si>
  <si>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</si>
  <si>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</si>
  <si>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</si>
  <si>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</si>
  <si>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</si>
  <si>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</si>
  <si>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</si>
  <si>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</si>
  <si>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</si>
  <si>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</si>
  <si>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</si>
  <si>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</si>
  <si>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</si>
  <si>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</si>
  <si>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</si>
  <si>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</si>
  <si>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</si>
  <si>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</si>
  <si>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</si>
  <si>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</si>
  <si>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</si>
  <si>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</si>
  <si>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</si>
  <si>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</si>
  <si>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</si>
  <si>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</si>
  <si>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</si>
  <si>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</si>
  <si>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</si>
  <si>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</si>
  <si>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</si>
  <si>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</si>
  <si>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</si>
  <si>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</si>
  <si>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</si>
  <si>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</si>
  <si>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</si>
  <si>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</si>
  <si>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</si>
  <si>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</si>
  <si>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</si>
  <si>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</si>
  <si>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</si>
  <si>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</si>
  <si>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</si>
  <si>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</si>
  <si>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</si>
  <si>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</si>
  <si>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</si>
  <si>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</si>
  <si>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</si>
  <si>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</si>
  <si>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</si>
  <si>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</si>
  <si>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</si>
  <si>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</si>
  <si>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</si>
  <si>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</si>
  <si>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</si>
  <si>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</si>
  <si>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</si>
  <si>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</si>
  <si>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</si>
  <si>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</si>
  <si>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</si>
  <si>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</si>
  <si>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</si>
  <si>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</si>
  <si>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</si>
  <si>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</si>
  <si>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</si>
  <si>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</si>
  <si>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</si>
  <si>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</si>
  <si>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</si>
  <si>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</si>
  <si>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</si>
  <si>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</si>
  <si>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</si>
  <si>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</si>
  <si>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</si>
  <si>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</si>
  <si>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</si>
  <si>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</si>
  <si>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</si>
  <si>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</si>
  <si>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</si>
  <si>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</si>
  <si>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</si>
  <si>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</si>
  <si>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</si>
  <si>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</si>
  <si>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</si>
  <si>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</si>
  <si>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</si>
  <si>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</si>
  <si>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</si>
  <si>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</si>
  <si>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</si>
  <si>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</si>
  <si>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</si>
  <si>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</si>
  <si>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</si>
  <si>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</si>
  <si>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</si>
  <si>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</si>
  <si>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</si>
  <si>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</si>
  <si>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</si>
  <si>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</si>
  <si>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</si>
  <si>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</si>
  <si>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</si>
  <si>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</si>
  <si>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</si>
  <si>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</si>
  <si>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</si>
  <si>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</si>
  <si>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</si>
  <si>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</si>
  <si>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</si>
  <si>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</si>
  <si>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</si>
  <si>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</si>
  <si>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</si>
  <si>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</si>
  <si>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</si>
  <si>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</si>
  <si>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</si>
  <si>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</si>
  <si>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</si>
  <si>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</si>
  <si>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</si>
  <si>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</si>
  <si>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</si>
  <si>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</si>
  <si>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</si>
  <si>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</si>
  <si>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</si>
  <si>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</si>
  <si>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</si>
  <si>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</si>
  <si>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</si>
  <si>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</si>
  <si>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</si>
  <si>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</si>
  <si>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</si>
  <si>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</si>
  <si>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</si>
  <si>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</si>
  <si>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</si>
  <si>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</si>
  <si>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</si>
  <si>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</si>
  <si>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</si>
  <si>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</si>
  <si>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</si>
  <si>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</si>
  <si>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</si>
  <si>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</si>
  <si>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</si>
  <si>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</si>
  <si>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</si>
  <si>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</si>
  <si>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</si>
  <si>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</si>
  <si>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</si>
  <si>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</si>
  <si>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</si>
  <si>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</si>
  <si>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</si>
  <si>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</si>
  <si>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</si>
  <si>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</si>
  <si>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</si>
  <si>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</si>
  <si>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</si>
  <si>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</si>
  <si>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</si>
  <si>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</si>
  <si>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</si>
  <si>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</si>
  <si>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</si>
  <si>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</si>
  <si>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</si>
  <si>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</si>
  <si>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</si>
  <si>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</si>
  <si>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</si>
  <si>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</si>
  <si>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</si>
  <si>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</si>
  <si>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</si>
  <si>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</si>
  <si>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</si>
  <si>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</si>
  <si>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</si>
  <si>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</si>
  <si>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</si>
  <si>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</si>
  <si>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</si>
  <si>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</si>
  <si>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</si>
  <si>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</si>
  <si>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</si>
  <si>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</si>
  <si>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</si>
  <si>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</si>
  <si>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</si>
  <si>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</si>
  <si>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</si>
  <si>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</si>
  <si>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</si>
  <si>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</si>
  <si>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</si>
  <si>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</si>
  <si>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</si>
  <si>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</si>
  <si>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</si>
  <si>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</si>
  <si>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</si>
  <si>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</si>
  <si>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</si>
  <si>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</si>
  <si>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</si>
  <si>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</si>
  <si>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</si>
  <si>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</si>
  <si>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</si>
  <si>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</si>
  <si>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</si>
  <si>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</si>
  <si>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</si>
  <si>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</si>
  <si>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</si>
  <si>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</si>
  <si>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</si>
  <si>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</si>
  <si>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</si>
  <si>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</si>
  <si>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</si>
  <si>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</si>
  <si>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</si>
  <si>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</si>
  <si>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</si>
  <si>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</si>
  <si>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</si>
  <si>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</si>
  <si>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</si>
  <si>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</si>
  <si>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</si>
  <si>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</si>
  <si>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</si>
  <si>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</si>
  <si>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</si>
  <si>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</si>
  <si>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</si>
  <si>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</si>
  <si>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</si>
  <si>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</si>
  <si>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</si>
  <si>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</si>
  <si>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</si>
  <si>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</si>
  <si>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</si>
  <si>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</si>
  <si>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</si>
  <si>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</si>
  <si>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</si>
  <si>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</si>
  <si>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</si>
  <si>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</si>
  <si>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</si>
  <si>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</si>
  <si>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</si>
  <si>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</si>
  <si>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</si>
  <si>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</si>
  <si>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</si>
  <si>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</si>
  <si>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</si>
  <si>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</si>
  <si>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</si>
  <si>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</si>
  <si>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</si>
  <si>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</si>
  <si>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</si>
  <si>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</si>
  <si>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</si>
  <si>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</si>
  <si>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</si>
  <si>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</si>
  <si>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</si>
  <si>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</si>
  <si>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</si>
  <si>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</si>
  <si>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</si>
  <si>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</si>
  <si>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</si>
  <si>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</si>
  <si>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</si>
  <si>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</si>
  <si>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</si>
  <si>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</si>
  <si>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</si>
  <si>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</si>
  <si>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</si>
  <si>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</si>
  <si>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</si>
  <si>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</si>
  <si>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</si>
  <si>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</si>
  <si>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</si>
  <si>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</si>
  <si>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</si>
  <si>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</si>
  <si>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</si>
  <si>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</si>
  <si>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</si>
  <si>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</si>
  <si>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</si>
  <si>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</si>
  <si>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</si>
  <si>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</si>
  <si>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</si>
  <si>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</si>
  <si>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</si>
  <si>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</si>
  <si>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</si>
  <si>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</si>
  <si>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</si>
  <si>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</si>
  <si>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</si>
  <si>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</si>
  <si>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</si>
  <si>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</si>
  <si>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</si>
  <si>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</si>
  <si>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</si>
  <si>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</si>
  <si>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</si>
  <si>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</si>
  <si>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</si>
  <si>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</si>
  <si>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</si>
  <si>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</si>
  <si>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</si>
  <si>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</si>
  <si>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</si>
  <si>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</si>
  <si>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</si>
  <si>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</si>
  <si>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</si>
  <si>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</si>
  <si>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</si>
  <si>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</si>
  <si>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</si>
  <si>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</si>
  <si>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</si>
  <si>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</si>
  <si>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</si>
  <si>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</si>
  <si>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</si>
  <si>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</si>
  <si>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</si>
  <si>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</si>
  <si>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</si>
  <si>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</si>
  <si>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</si>
  <si>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</si>
  <si>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</si>
  <si>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</si>
  <si>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</si>
  <si>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</si>
  <si>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</si>
  <si>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</si>
  <si>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</si>
  <si>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</si>
  <si>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</si>
  <si>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</si>
  <si>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</si>
  <si>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</si>
  <si>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</si>
  <si>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</si>
  <si>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</si>
  <si>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</si>
  <si>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</si>
  <si>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</si>
  <si>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</si>
  <si>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</si>
  <si>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</si>
  <si>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</si>
  <si>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</si>
  <si>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</si>
  <si>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</si>
  <si>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</si>
  <si>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</si>
  <si>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</si>
  <si>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</si>
  <si>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</si>
  <si>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</si>
  <si>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</si>
  <si>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</si>
  <si>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</si>
  <si>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</si>
  <si>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</si>
  <si>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</si>
  <si>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</si>
  <si>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</si>
  <si>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</si>
  <si>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</si>
  <si>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</si>
  <si>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</si>
  <si>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</si>
  <si>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</si>
  <si>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</si>
  <si>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</si>
  <si>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</si>
  <si>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</si>
  <si>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</si>
  <si>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</si>
  <si>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</si>
  <si>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</si>
  <si>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</si>
  <si>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</si>
  <si>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</si>
  <si>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</si>
  <si>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</si>
  <si>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</si>
  <si>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</si>
  <si>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</si>
  <si>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</si>
  <si>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</si>
  <si>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</si>
  <si>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</si>
  <si>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</si>
  <si>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</si>
  <si>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</si>
  <si>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</si>
  <si>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</si>
  <si>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</si>
  <si>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</si>
  <si>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</si>
  <si>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</si>
  <si>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</si>
  <si>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</si>
  <si>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</si>
  <si>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</si>
  <si>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</si>
  <si>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</si>
  <si>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</si>
  <si>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</si>
  <si>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</si>
  <si>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</si>
  <si>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</si>
  <si>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</si>
  <si>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</si>
  <si>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</si>
  <si>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</si>
  <si>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</si>
  <si>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</si>
  <si>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</si>
  <si>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</si>
  <si>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</si>
  <si>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</si>
  <si>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</si>
  <si>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</si>
  <si>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</si>
  <si>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</si>
  <si>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</si>
  <si>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</si>
  <si>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</si>
  <si>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</si>
  <si>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</si>
  <si>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</si>
  <si>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</si>
  <si>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</si>
  <si>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</si>
  <si>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</si>
  <si>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</si>
  <si>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</si>
  <si>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</si>
  <si>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</si>
  <si>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</si>
  <si>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</si>
  <si>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</si>
  <si>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</si>
  <si>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</si>
  <si>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</si>
  <si>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</si>
  <si>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</si>
  <si>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</si>
  <si>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</si>
  <si>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</si>
  <si>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</si>
  <si>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</si>
  <si>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</si>
  <si>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</si>
  <si>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</si>
  <si>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</si>
  <si>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</si>
  <si>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</si>
  <si>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</si>
  <si>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</si>
  <si>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</si>
  <si>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</si>
  <si>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</si>
  <si>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</si>
  <si>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</si>
  <si>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</si>
  <si>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</si>
  <si>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</si>
  <si>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</si>
  <si>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</si>
  <si>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</si>
  <si>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</si>
  <si>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</si>
  <si>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</si>
  <si>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</si>
  <si>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</si>
  <si>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</si>
  <si>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</si>
  <si>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</si>
  <si>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</si>
  <si>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</si>
  <si>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</si>
  <si>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</si>
  <si>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</si>
  <si>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</si>
  <si>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</si>
  <si>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</si>
  <si>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</si>
  <si>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</si>
  <si>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</si>
  <si>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</si>
  <si>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</si>
  <si>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</si>
  <si>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</si>
  <si>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</si>
  <si>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</si>
  <si>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</si>
  <si>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</si>
  <si>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</si>
  <si>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</si>
  <si>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</si>
  <si>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</si>
  <si>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</si>
  <si>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</si>
  <si>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</si>
  <si>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</si>
  <si>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</si>
  <si>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</si>
  <si>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</si>
  <si>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</si>
  <si>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</si>
  <si>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</si>
  <si>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</si>
  <si>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</si>
  <si>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</si>
  <si>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</si>
  <si>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</si>
  <si>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</si>
  <si>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</si>
  <si>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</si>
  <si>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</si>
  <si>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</si>
  <si>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</si>
  <si>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</si>
  <si>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</si>
  <si>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</si>
  <si>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</si>
  <si>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</si>
  <si>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</si>
  <si>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</si>
  <si>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</si>
  <si>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</si>
  <si>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</si>
  <si>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</si>
  <si>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</si>
  <si>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</si>
  <si>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</si>
  <si>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</si>
  <si>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</si>
  <si>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</si>
  <si>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</si>
  <si>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</si>
  <si>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</si>
  <si>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</si>
  <si>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</si>
  <si>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</si>
  <si>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</si>
  <si>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</si>
  <si>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</si>
  <si>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</si>
  <si>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</si>
  <si>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</si>
  <si>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</si>
  <si>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</si>
  <si>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</si>
  <si>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</si>
  <si>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</si>
  <si>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</si>
  <si>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</si>
  <si>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</si>
  <si>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</si>
  <si>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</si>
  <si>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</si>
  <si>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</si>
  <si>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</si>
  <si>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</si>
  <si>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</si>
  <si>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</si>
  <si>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</si>
  <si>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</si>
  <si>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</si>
  <si>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</si>
  <si>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</si>
  <si>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</si>
  <si>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</si>
  <si>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</si>
  <si>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</si>
  <si>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</si>
  <si>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</si>
  <si>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</si>
  <si>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</si>
  <si>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</si>
  <si>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</si>
  <si>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</si>
  <si>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</si>
  <si>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</si>
  <si>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</si>
  <si>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</si>
  <si>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</si>
  <si>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</si>
  <si>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</si>
  <si>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</si>
  <si>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</si>
  <si>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</si>
  <si>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</si>
  <si>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</si>
  <si>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</si>
  <si>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</si>
  <si>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</si>
  <si>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</si>
  <si>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</si>
  <si>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</si>
  <si>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</si>
  <si>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</si>
  <si>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</si>
  <si>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</si>
  <si>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</si>
  <si>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</si>
  <si>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</si>
  <si>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</si>
  <si>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</si>
  <si>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</si>
  <si>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</si>
  <si>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</si>
  <si>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</si>
  <si>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</si>
  <si>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</si>
  <si>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</si>
  <si>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</si>
  <si>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</si>
  <si>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</si>
  <si>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</si>
  <si>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</si>
  <si>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</si>
  <si>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</si>
  <si>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</si>
  <si>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</si>
  <si>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</si>
  <si>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</si>
  <si>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</si>
  <si>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</si>
  <si>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</si>
  <si>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</si>
  <si>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</si>
  <si>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</si>
  <si>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</si>
  <si>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</si>
  <si>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</si>
  <si>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</si>
  <si>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</si>
  <si>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</si>
  <si>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</si>
  <si>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</si>
  <si>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</si>
  <si>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</si>
  <si>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</si>
  <si>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</si>
  <si>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</si>
  <si>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</si>
  <si>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</si>
  <si>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</si>
  <si>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</si>
  <si>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</si>
  <si>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</si>
  <si>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</si>
  <si>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</si>
  <si>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</si>
  <si>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</si>
  <si>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</si>
  <si>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</si>
  <si>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</si>
  <si>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</si>
  <si>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</si>
  <si>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</si>
  <si>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</si>
  <si>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</si>
  <si>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</si>
  <si>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</si>
  <si>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</si>
  <si>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</si>
  <si>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</si>
  <si>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</si>
  <si>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</si>
  <si>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</si>
  <si>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</si>
  <si>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</si>
  <si>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</si>
  <si>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</si>
  <si>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</si>
  <si>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</si>
  <si>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</si>
  <si>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</si>
  <si>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</si>
  <si>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</si>
  <si>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</si>
  <si>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</si>
  <si>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</si>
  <si>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</si>
  <si>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</si>
  <si>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</si>
  <si>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</si>
  <si>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</si>
  <si>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</si>
  <si>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</si>
  <si>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</si>
  <si>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</si>
  <si>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</si>
  <si>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</si>
  <si>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</si>
  <si>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</si>
  <si>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</si>
  <si>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</si>
  <si>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</si>
  <si>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</si>
  <si>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</si>
  <si>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</si>
  <si>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</si>
  <si>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</si>
  <si>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</si>
  <si>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</si>
  <si>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</si>
  <si>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</si>
  <si>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</si>
  <si>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</si>
  <si>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</si>
  <si>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</si>
  <si>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</si>
  <si>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</si>
  <si>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</si>
  <si>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</si>
  <si>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</si>
  <si>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</si>
  <si>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</si>
  <si>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</si>
  <si>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</si>
  <si>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</si>
  <si>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</si>
  <si>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</si>
  <si>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</si>
  <si>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</si>
  <si>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</si>
  <si>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</si>
  <si>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</si>
  <si>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</si>
  <si>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</si>
  <si>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</si>
  <si>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</si>
  <si>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</si>
  <si>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</si>
  <si>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</si>
  <si>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</si>
  <si>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</si>
  <si>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</si>
  <si>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</si>
  <si>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</si>
  <si>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</si>
  <si>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</si>
  <si>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</si>
  <si>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</si>
  <si>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</si>
  <si>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</si>
  <si>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</si>
  <si>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</si>
  <si>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</si>
  <si>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</si>
  <si>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</si>
  <si>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</si>
  <si>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</si>
  <si>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</si>
  <si>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</si>
  <si>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</si>
  <si>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</si>
  <si>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</si>
  <si>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</si>
  <si>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</si>
  <si>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</si>
  <si>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</si>
  <si>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</si>
  <si>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</si>
  <si>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</si>
  <si>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</si>
  <si>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</si>
  <si>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</si>
  <si>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</si>
  <si>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</si>
  <si>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</si>
  <si>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</si>
  <si>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</si>
  <si>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</si>
  <si>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</si>
  <si>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</si>
  <si>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</si>
  <si>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</si>
  <si>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</si>
  <si>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</si>
  <si>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</si>
  <si>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</si>
  <si>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</si>
  <si>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</si>
  <si>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</si>
  <si>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</si>
  <si>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</si>
  <si>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</si>
  <si>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</si>
  <si>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</si>
  <si>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</si>
  <si>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</si>
  <si>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</si>
  <si>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</si>
  <si>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</si>
  <si>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</si>
  <si>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</si>
  <si>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</si>
  <si>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</si>
  <si>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</si>
  <si>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</si>
  <si>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</si>
  <si>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</si>
  <si>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</si>
  <si>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</si>
  <si>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</si>
  <si>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</si>
  <si>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</si>
  <si>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</si>
  <si>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</si>
  <si>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</si>
  <si>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</si>
  <si>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</si>
  <si>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</si>
  <si>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</si>
  <si>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</si>
  <si>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</si>
  <si>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</si>
  <si>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</si>
  <si>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</si>
  <si>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</si>
  <si>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</si>
  <si>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</si>
  <si>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</si>
  <si>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</si>
  <si>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</si>
  <si>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</si>
  <si>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</si>
  <si>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</si>
  <si>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</si>
  <si>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</si>
  <si>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</si>
  <si>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</si>
  <si>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</si>
  <si>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</si>
  <si>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</si>
  <si>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</si>
  <si>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</si>
  <si>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</si>
  <si>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</si>
  <si>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</si>
  <si>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</si>
  <si>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</si>
  <si>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</si>
  <si>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</si>
  <si>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</si>
  <si>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</si>
  <si>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</si>
  <si>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</si>
  <si>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</si>
  <si>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</si>
  <si>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</si>
  <si>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</si>
  <si>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</si>
  <si>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</si>
  <si>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</si>
  <si>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</si>
  <si>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</si>
  <si>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</si>
  <si>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</si>
  <si>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</si>
  <si>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</si>
  <si>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</si>
  <si>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</si>
  <si>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</si>
  <si>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</si>
  <si>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</si>
  <si>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</si>
  <si>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</si>
  <si>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</si>
  <si>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</si>
  <si>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</si>
  <si>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</si>
  <si>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</si>
  <si>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</si>
  <si>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</si>
  <si>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</si>
  <si>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</si>
  <si>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</si>
  <si>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</si>
  <si>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</si>
  <si>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</si>
  <si>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</si>
  <si>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</si>
  <si>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</si>
  <si>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</si>
  <si>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</si>
  <si>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</si>
  <si>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</si>
  <si>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</si>
  <si>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</si>
  <si>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</si>
  <si>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</si>
  <si>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</si>
  <si>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</si>
  <si>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</si>
  <si>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</si>
  <si>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</si>
  <si>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</si>
  <si>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</si>
  <si>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</si>
  <si>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</si>
  <si>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</si>
  <si>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</si>
  <si>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</si>
  <si>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</si>
  <si>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</si>
  <si>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</si>
  <si>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</si>
  <si>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</si>
  <si>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</si>
  <si>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</si>
  <si>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</si>
  <si>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</si>
  <si>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</si>
  <si>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</si>
  <si>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</si>
  <si>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</si>
  <si>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</si>
  <si>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</si>
  <si>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</si>
  <si>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</si>
  <si>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</si>
  <si>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</si>
  <si>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</si>
  <si>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</si>
  <si>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</si>
  <si>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</si>
  <si>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</si>
  <si>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</si>
  <si>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</si>
  <si>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</si>
  <si>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</si>
  <si>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</si>
  <si>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</si>
  <si>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</si>
  <si>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</si>
  <si>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</si>
  <si>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</si>
  <si>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</si>
  <si>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</si>
  <si>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</si>
  <si>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</si>
  <si>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</si>
  <si>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</si>
  <si>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</si>
  <si>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</si>
  <si>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</si>
  <si>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</si>
  <si>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</si>
  <si>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</si>
  <si>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</si>
  <si>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</si>
  <si>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</si>
  <si>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</si>
  <si>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</si>
  <si>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</si>
  <si>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</si>
  <si>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</si>
  <si>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</si>
  <si>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</si>
  <si>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</si>
  <si>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</si>
  <si>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</si>
  <si>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</si>
  <si>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</si>
  <si>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</si>
  <si>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</si>
  <si>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</si>
  <si>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</si>
  <si>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</si>
  <si>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</si>
  <si>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</si>
  <si>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</si>
  <si>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</si>
  <si>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</si>
  <si>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</si>
  <si>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</si>
  <si>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</si>
  <si>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</si>
  <si>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</si>
  <si>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</si>
  <si>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</si>
  <si>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</si>
  <si>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</si>
  <si>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</si>
  <si>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</si>
  <si>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</si>
  <si>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</si>
  <si>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</si>
  <si>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</si>
  <si>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</si>
  <si>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</si>
  <si>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</si>
  <si>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</si>
  <si>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</si>
  <si>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</si>
  <si>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</si>
  <si>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</si>
  <si>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</si>
  <si>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</si>
  <si>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</si>
  <si>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</si>
  <si>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</si>
  <si>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</si>
  <si>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</si>
  <si>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</si>
  <si>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</si>
  <si>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</si>
  <si>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</si>
  <si>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</si>
  <si>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</si>
  <si>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</si>
  <si>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</si>
  <si>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</si>
  <si>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</si>
  <si>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</si>
  <si>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</si>
  <si>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</si>
  <si>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</si>
  <si>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</si>
  <si>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</si>
  <si>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</si>
  <si>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</si>
  <si>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</si>
  <si>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</si>
  <si>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</si>
  <si>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</si>
  <si>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</si>
  <si>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</si>
  <si>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</si>
  <si>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</si>
  <si>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</si>
  <si>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</si>
  <si>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</si>
  <si>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</si>
  <si>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</si>
  <si>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</si>
  <si>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</si>
  <si>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</si>
  <si>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</si>
  <si>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</si>
  <si>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</si>
  <si>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</si>
  <si>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</si>
  <si>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</si>
  <si>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</si>
  <si>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</si>
  <si>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</si>
  <si>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</si>
  <si>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</si>
  <si>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</si>
  <si>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</si>
  <si>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</si>
  <si>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</si>
  <si>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</si>
  <si>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</si>
  <si>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</si>
  <si>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</si>
  <si>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</si>
  <si>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</si>
  <si>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</si>
  <si>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</si>
  <si>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</si>
  <si>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</si>
  <si>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</si>
  <si>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</si>
  <si>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</si>
  <si>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</si>
  <si>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</si>
  <si>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</si>
  <si>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</si>
  <si>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</si>
  <si>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</si>
  <si>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</si>
  <si>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</si>
  <si>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</si>
  <si>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</si>
  <si>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</si>
  <si>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</si>
  <si>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</si>
  <si>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</si>
  <si>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</si>
  <si>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</si>
  <si>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</si>
  <si>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</si>
  <si>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</si>
  <si>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</si>
  <si>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</si>
  <si>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</si>
  <si>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</si>
  <si>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</si>
  <si>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</si>
  <si>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</si>
  <si>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</si>
  <si>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</si>
  <si>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</si>
  <si>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</si>
  <si>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</si>
  <si>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</si>
  <si>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</si>
  <si>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</si>
  <si>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</si>
  <si>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</si>
  <si>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</si>
  <si>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</si>
  <si>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</si>
  <si>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</si>
  <si>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</si>
  <si>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</si>
  <si>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</si>
  <si>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</si>
  <si>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</si>
  <si>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</si>
  <si>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</si>
  <si>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</si>
  <si>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</si>
  <si>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</si>
  <si>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</si>
  <si>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</si>
  <si>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</si>
  <si>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</si>
  <si>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</si>
  <si>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</si>
  <si>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</si>
  <si>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</si>
  <si>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</si>
  <si>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</si>
  <si>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</si>
  <si>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</si>
  <si>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</si>
  <si>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</si>
  <si>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</si>
  <si>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</si>
  <si>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</si>
  <si>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</si>
  <si>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</si>
  <si>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</si>
  <si>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</si>
  <si>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</si>
  <si>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</si>
  <si>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</si>
  <si>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</si>
  <si>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</si>
  <si>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</si>
  <si>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</si>
  <si>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</si>
  <si>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</si>
  <si>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</si>
  <si>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</si>
  <si>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</si>
  <si>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</si>
  <si>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</si>
  <si>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</si>
  <si>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</si>
  <si>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</si>
  <si>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</si>
  <si>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</si>
  <si>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</si>
  <si>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</si>
  <si>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</si>
  <si>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</si>
  <si>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</si>
  <si>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</si>
  <si>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</si>
  <si>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</si>
  <si>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</si>
  <si>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</si>
  <si>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</si>
  <si>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</si>
  <si>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</si>
  <si>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</si>
  <si>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</si>
  <si>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</si>
  <si>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</si>
  <si>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</si>
  <si>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</si>
  <si>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</si>
  <si>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</si>
  <si>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</si>
  <si>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</si>
  <si>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</si>
  <si>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</si>
  <si>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</si>
  <si>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</si>
  <si>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</si>
  <si>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</si>
  <si>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</si>
  <si>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</si>
  <si>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</si>
  <si>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</si>
  <si>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</si>
  <si>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</si>
  <si>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</si>
  <si>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</si>
  <si>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</si>
  <si>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</si>
  <si>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</si>
  <si>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</si>
  <si>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</si>
  <si>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</si>
  <si>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</si>
  <si>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</si>
  <si>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</si>
  <si>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</si>
  <si>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</si>
  <si>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</si>
  <si>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</si>
  <si>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</si>
  <si>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</si>
  <si>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</si>
  <si>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</si>
  <si>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</si>
  <si>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</si>
  <si>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</si>
  <si>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</si>
  <si>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</si>
  <si>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</si>
  <si>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</si>
  <si>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</si>
  <si>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</si>
  <si>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</si>
  <si>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</si>
  <si>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</si>
  <si>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</si>
  <si>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</si>
  <si>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</si>
  <si>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</si>
  <si>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</si>
  <si>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</si>
  <si>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</si>
  <si>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</si>
  <si>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</si>
  <si>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</si>
  <si>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</si>
  <si>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</si>
  <si>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</si>
  <si>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</si>
  <si>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</si>
  <si>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</si>
  <si>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</si>
  <si>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</si>
  <si>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</si>
  <si>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</si>
  <si>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</si>
  <si>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</si>
  <si>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</si>
  <si>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</si>
  <si>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</si>
  <si>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</si>
  <si>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</si>
  <si>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</si>
  <si>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</si>
  <si>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</si>
  <si>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</si>
  <si>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</si>
  <si>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</si>
  <si>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</si>
  <si>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</si>
  <si>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</si>
  <si>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</si>
  <si>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</si>
  <si>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</si>
  <si>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</si>
  <si>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</si>
  <si>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</si>
  <si>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</si>
  <si>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</si>
  <si>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</si>
  <si>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</si>
  <si>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</si>
  <si>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</si>
  <si>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</si>
  <si>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</si>
  <si>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</si>
  <si>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</si>
  <si>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</si>
  <si>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</si>
  <si>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</si>
  <si>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</si>
  <si>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</si>
  <si>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</si>
  <si>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</si>
  <si>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</si>
  <si>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</si>
  <si>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</si>
  <si>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</si>
  <si>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</si>
  <si>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</si>
  <si>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</si>
  <si>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</si>
  <si>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</si>
  <si>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</si>
  <si>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</si>
  <si>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</si>
  <si>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</si>
  <si>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</si>
  <si>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</si>
  <si>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</si>
  <si>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</si>
  <si>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</si>
  <si>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</si>
  <si>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</si>
  <si>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</si>
  <si>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</si>
  <si>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</si>
  <si>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</si>
  <si>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</si>
  <si>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</si>
  <si>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</si>
  <si>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</si>
  <si>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</si>
  <si>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</si>
  <si>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</si>
  <si>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</si>
  <si>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</si>
  <si>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</si>
  <si>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</si>
  <si>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</si>
  <si>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</si>
  <si>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</si>
  <si>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</si>
  <si>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</si>
  <si>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</si>
  <si>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</si>
  <si>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</si>
  <si>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</si>
  <si>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</si>
  <si>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</si>
  <si>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</si>
  <si>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</si>
  <si>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</si>
  <si>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</si>
  <si>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</si>
  <si>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</si>
  <si>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</si>
  <si>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</si>
  <si>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</si>
  <si>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</si>
  <si>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</si>
  <si>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</si>
  <si>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</si>
  <si>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</si>
  <si>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</si>
  <si>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</si>
  <si>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</si>
  <si>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</si>
  <si>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</si>
  <si>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</si>
  <si>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</si>
  <si>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</si>
  <si>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</si>
  <si>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</si>
  <si>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</si>
  <si>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</si>
  <si>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</si>
  <si>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</si>
  <si>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</si>
  <si>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</si>
  <si>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</si>
  <si>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</si>
  <si>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</si>
  <si>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</si>
  <si>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</si>
  <si>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</si>
  <si>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</si>
  <si>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</si>
  <si>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</si>
  <si>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</si>
  <si>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</si>
  <si>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</si>
  <si>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</si>
  <si>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</si>
  <si>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</si>
  <si>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</si>
  <si>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</si>
  <si>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</si>
  <si>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</si>
  <si>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</si>
  <si>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</si>
  <si>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</si>
  <si>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</si>
  <si>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</si>
  <si>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</si>
  <si>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</si>
  <si>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</si>
  <si>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</si>
  <si>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</si>
  <si>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</si>
  <si>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</si>
  <si>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</si>
  <si>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</si>
  <si>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</si>
  <si>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</si>
  <si>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</si>
  <si>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</si>
  <si>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</si>
  <si>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</si>
  <si>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</si>
  <si>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</si>
  <si>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</si>
  <si>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</si>
  <si>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</si>
  <si>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</si>
  <si>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</si>
  <si>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</si>
  <si>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</si>
  <si>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</si>
  <si>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</si>
  <si>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</si>
  <si>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</si>
  <si>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</si>
  <si>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</si>
  <si>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</si>
  <si>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</si>
  <si>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</si>
  <si>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</si>
  <si>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</si>
  <si>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</si>
  <si>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</si>
  <si>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</si>
  <si>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</si>
  <si>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</si>
  <si>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</si>
  <si>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</si>
  <si>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</si>
  <si>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</si>
  <si>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</si>
  <si>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</si>
  <si>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</si>
  <si>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</si>
  <si>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</si>
  <si>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</si>
  <si>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</si>
  <si>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</si>
  <si>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</si>
  <si>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</si>
  <si>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</si>
  <si>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</si>
  <si>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</si>
  <si>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</si>
  <si>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</si>
  <si>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</si>
  <si>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</si>
  <si>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</si>
  <si>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</si>
  <si>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</si>
  <si>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</si>
  <si>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</si>
  <si>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</si>
  <si>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</si>
  <si>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</si>
  <si>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</si>
  <si>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</si>
  <si>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</si>
  <si>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</si>
  <si>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</si>
  <si>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</si>
  <si>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</si>
  <si>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</si>
  <si>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</si>
  <si>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</si>
  <si>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</si>
  <si>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</si>
  <si>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</si>
  <si>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</si>
  <si>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</si>
  <si>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</si>
  <si>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</si>
  <si>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</si>
  <si>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</si>
  <si>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</si>
  <si>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</si>
  <si>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</si>
  <si>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</si>
  <si>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</si>
  <si>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</si>
  <si>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</si>
  <si>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</si>
  <si>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</si>
  <si>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</si>
  <si>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</si>
  <si>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</si>
  <si>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</si>
  <si>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</si>
  <si>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</si>
  <si>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</si>
  <si>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</si>
  <si>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</si>
  <si>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</si>
  <si>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</si>
  <si>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</si>
  <si>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</si>
  <si>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</si>
  <si>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</si>
  <si>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</si>
  <si>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</si>
  <si>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</si>
  <si>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</si>
  <si>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</si>
  <si>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</si>
  <si>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</si>
  <si>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</si>
  <si>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</si>
  <si>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</si>
  <si>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</si>
  <si>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</si>
  <si>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</si>
  <si>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</si>
  <si>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</si>
  <si>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</si>
  <si>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</si>
  <si>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</si>
  <si>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</si>
  <si>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</si>
  <si>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</si>
  <si>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</si>
  <si>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</si>
  <si>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</si>
  <si>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</si>
  <si>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</si>
  <si>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</si>
  <si>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</si>
  <si>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</si>
  <si>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</si>
  <si>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</si>
  <si>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</si>
  <si>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</si>
  <si>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</si>
  <si>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</si>
  <si>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</si>
  <si>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</si>
  <si>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</si>
  <si>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</si>
  <si>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</si>
  <si>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</si>
  <si>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</si>
  <si>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</si>
  <si>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</si>
  <si>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</si>
  <si>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</si>
  <si>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</si>
  <si>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</si>
  <si>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</si>
  <si>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</si>
  <si>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</si>
  <si>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</si>
  <si>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</si>
  <si>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</si>
  <si>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</si>
  <si>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</si>
  <si>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</si>
  <si>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</si>
  <si>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</si>
  <si>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</si>
  <si>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</si>
  <si>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</si>
  <si>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</si>
  <si>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</si>
  <si>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</si>
  <si>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</si>
  <si>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</si>
  <si>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</si>
  <si>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</si>
  <si>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</si>
  <si>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</si>
  <si>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</si>
  <si>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</si>
  <si>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</si>
  <si>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</si>
  <si>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</si>
  <si>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</si>
  <si>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</si>
  <si>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</si>
  <si>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</si>
  <si>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</si>
  <si>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</si>
  <si>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</si>
  <si>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</si>
  <si>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</si>
  <si>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</si>
  <si>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</si>
  <si>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</si>
  <si>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</si>
  <si>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</si>
  <si>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</si>
  <si>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</si>
  <si>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</si>
  <si>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</si>
  <si>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</si>
  <si>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</si>
  <si>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</si>
  <si>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</si>
  <si>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</si>
  <si>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</si>
  <si>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</si>
  <si>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</si>
  <si>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</si>
  <si>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</si>
  <si>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</si>
  <si>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</si>
  <si>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</si>
  <si>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</si>
  <si>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</si>
  <si>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</si>
  <si>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</si>
  <si>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</si>
  <si>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</si>
  <si>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</si>
  <si>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</si>
  <si>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</si>
  <si>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</si>
  <si>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</si>
  <si>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</si>
  <si>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</si>
  <si>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</si>
  <si>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</si>
  <si>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</si>
  <si>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</si>
  <si>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</si>
  <si>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</si>
  <si>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</si>
  <si>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</si>
  <si>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</si>
  <si>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</si>
  <si>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</si>
  <si>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</si>
  <si>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</si>
  <si>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</si>
  <si>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</si>
  <si>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</si>
  <si>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</si>
  <si>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</si>
  <si>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</si>
  <si>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</si>
  <si>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</si>
  <si>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</si>
  <si>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</si>
  <si>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</si>
  <si>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</si>
  <si>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</si>
  <si>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</si>
  <si>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</si>
  <si>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</si>
  <si>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</si>
  <si>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</si>
  <si>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</si>
  <si>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</si>
  <si>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</si>
  <si>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</si>
  <si>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</si>
  <si>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</si>
  <si>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</si>
  <si>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</si>
  <si>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</si>
  <si>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</si>
  <si>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</si>
  <si>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</si>
  <si>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</si>
  <si>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</si>
  <si>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</si>
  <si>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</si>
  <si>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</si>
  <si>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</si>
  <si>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</si>
  <si>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</si>
  <si>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</si>
  <si>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</si>
  <si>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</si>
  <si>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</si>
  <si>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</si>
  <si>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</si>
  <si>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</si>
  <si>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</si>
  <si>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</si>
  <si>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</si>
  <si>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</si>
  <si>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</si>
  <si>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</si>
  <si>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</si>
  <si>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</si>
  <si>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</si>
  <si>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</si>
  <si>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</si>
  <si>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</si>
  <si>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</si>
  <si>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</si>
  <si>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</si>
  <si>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</si>
  <si>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</si>
  <si>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</si>
  <si>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</si>
  <si>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</si>
  <si>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</si>
  <si>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</si>
  <si>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</si>
  <si>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</si>
  <si>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</si>
  <si>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</si>
  <si>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</si>
  <si>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</si>
  <si>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</si>
  <si>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</si>
  <si>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</si>
  <si>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</si>
  <si>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</si>
  <si>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</si>
  <si>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</si>
  <si>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</si>
  <si>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</si>
  <si>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</si>
  <si>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</si>
  <si>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</si>
  <si>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</si>
  <si>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</si>
  <si>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</si>
  <si>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</si>
  <si>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</si>
  <si>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</si>
  <si>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</si>
  <si>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</si>
  <si>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</si>
  <si>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</si>
  <si>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</si>
  <si>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</si>
  <si>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</si>
  <si>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</si>
  <si>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</si>
  <si>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</si>
  <si>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</si>
  <si>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</si>
  <si>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</si>
  <si>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</si>
  <si>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</si>
  <si>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</si>
  <si>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</si>
  <si>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</si>
  <si>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</si>
  <si>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</si>
  <si>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</si>
  <si>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</si>
  <si>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</si>
  <si>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</si>
  <si>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</si>
  <si>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</si>
  <si>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</si>
  <si>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</si>
  <si>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</si>
  <si>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</si>
  <si>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</si>
  <si>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</si>
  <si>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</si>
  <si>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</si>
  <si>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</si>
  <si>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</si>
  <si>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</si>
  <si>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</si>
  <si>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</si>
  <si>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</si>
  <si>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</si>
  <si>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</si>
  <si>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</si>
  <si>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</si>
  <si>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</si>
  <si>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</si>
  <si>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</si>
  <si>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</si>
  <si>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</si>
  <si>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</si>
  <si>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</si>
  <si>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</si>
  <si>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</si>
  <si>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</si>
  <si>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</si>
  <si>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</si>
  <si>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</si>
  <si>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</si>
  <si>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</si>
  <si>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</si>
  <si>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</si>
  <si>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</si>
  <si>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</si>
  <si>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</si>
  <si>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</si>
  <si>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</si>
  <si>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</si>
  <si>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</si>
  <si>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</si>
  <si>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</si>
  <si>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</si>
  <si>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</si>
  <si>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</si>
  <si>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</si>
  <si>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</si>
  <si>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</si>
  <si>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</si>
  <si>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</si>
  <si>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</si>
  <si>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</si>
  <si>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</si>
  <si>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</si>
  <si>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</si>
  <si>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</si>
  <si>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</si>
  <si>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</si>
  <si>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</si>
  <si>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</si>
  <si>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</si>
  <si>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</si>
  <si>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</si>
  <si>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</si>
  <si>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</si>
  <si>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</si>
  <si>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</si>
  <si>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</si>
  <si>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</si>
  <si>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</si>
  <si>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</si>
  <si>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</si>
  <si>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</si>
  <si>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</si>
  <si>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</si>
  <si>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</si>
  <si>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</si>
  <si>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</si>
  <si>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</si>
  <si>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</si>
  <si>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</si>
  <si>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</si>
  <si>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</si>
  <si>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</si>
  <si>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</si>
  <si>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</si>
  <si>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</si>
  <si>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</si>
  <si>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</si>
  <si>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</si>
  <si>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</si>
  <si>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</si>
  <si>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</si>
  <si>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</si>
  <si>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</si>
  <si>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</si>
  <si>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</si>
  <si>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</si>
  <si>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</si>
  <si>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</si>
  <si>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</si>
  <si>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</si>
  <si>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</si>
  <si>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</si>
  <si>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</si>
  <si>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</si>
  <si>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</si>
  <si>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</si>
  <si>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</si>
  <si>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</si>
  <si>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</si>
  <si>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</si>
  <si>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</si>
  <si>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</si>
  <si>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</si>
  <si>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</si>
  <si>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</si>
  <si>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</si>
  <si>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</si>
  <si>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</si>
  <si>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</si>
  <si>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</si>
  <si>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</si>
  <si>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</si>
  <si>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</si>
  <si>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</si>
  <si>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</si>
  <si>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</si>
  <si>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</si>
  <si>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</si>
  <si>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</si>
  <si>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</si>
  <si>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</si>
  <si>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</si>
  <si>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</si>
  <si>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</si>
  <si>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</si>
  <si>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</si>
  <si>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</si>
  <si>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</si>
  <si>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</si>
  <si>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</si>
  <si>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</si>
  <si>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</si>
  <si>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</si>
  <si>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</si>
  <si>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</si>
  <si>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</si>
  <si>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</si>
  <si>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</si>
  <si>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</si>
  <si>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</si>
  <si>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</si>
  <si>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</si>
  <si>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</si>
  <si>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</si>
  <si>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</si>
  <si>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</si>
  <si>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</si>
  <si>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</si>
  <si>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</si>
  <si>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</si>
  <si>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</si>
  <si>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</si>
  <si>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</si>
  <si>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</si>
  <si>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</si>
  <si>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</si>
  <si>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</si>
  <si>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</si>
  <si>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</si>
  <si>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</si>
  <si>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</si>
  <si>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</si>
  <si>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</si>
  <si>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</si>
  <si>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</si>
  <si>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</si>
  <si>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</si>
  <si>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</si>
  <si>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</si>
  <si>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</si>
  <si>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</si>
  <si>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</si>
  <si>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</si>
  <si>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</si>
  <si>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</si>
  <si>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</si>
  <si>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</si>
  <si>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</si>
  <si>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</si>
  <si>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</si>
  <si>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</si>
  <si>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</si>
  <si>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</si>
  <si>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</si>
  <si>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</si>
  <si>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</si>
  <si>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</si>
  <si>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</si>
  <si>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</si>
  <si>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</si>
  <si>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</si>
  <si>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</si>
  <si>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</si>
  <si>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</si>
  <si>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</si>
  <si>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</si>
  <si>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</si>
  <si>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</si>
  <si>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</si>
  <si>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</si>
  <si>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</si>
  <si>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</si>
  <si>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</si>
  <si>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</si>
  <si>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</si>
  <si>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</si>
  <si>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</si>
  <si>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</si>
  <si>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</si>
  <si>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</si>
  <si>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</si>
  <si>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</si>
  <si>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</si>
  <si>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</si>
  <si>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</si>
  <si>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</si>
  <si>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</si>
  <si>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</si>
  <si>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</si>
  <si>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</si>
  <si>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</si>
  <si>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</si>
  <si>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</si>
  <si>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</si>
  <si>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</si>
  <si>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</si>
  <si>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</si>
  <si>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</si>
  <si>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</si>
  <si>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</si>
  <si>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</si>
  <si>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</si>
  <si>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</si>
  <si>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</si>
  <si>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</si>
  <si>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</si>
  <si>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</si>
  <si>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</si>
  <si>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</si>
  <si>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</si>
  <si>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</si>
  <si>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</si>
  <si>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</si>
  <si>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</si>
  <si>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</si>
  <si>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</si>
  <si>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</si>
  <si>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</si>
  <si>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</si>
  <si>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</si>
  <si>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</si>
  <si>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</si>
  <si>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</si>
  <si>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</si>
  <si>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</si>
  <si>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</si>
  <si>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</si>
  <si>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</si>
  <si>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</si>
  <si>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</si>
  <si>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</si>
  <si>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</si>
  <si>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</si>
  <si>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</si>
  <si>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</si>
  <si>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</si>
  <si>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</si>
  <si>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</si>
  <si>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</si>
  <si>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</si>
  <si>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</si>
  <si>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</si>
  <si>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</si>
  <si>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</si>
  <si>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</si>
  <si>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</si>
  <si>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</si>
  <si>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</si>
  <si>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</si>
  <si>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</si>
  <si>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</si>
  <si>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</si>
  <si>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</si>
  <si>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</si>
  <si>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</si>
  <si>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</si>
  <si>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</si>
  <si>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</si>
  <si>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</si>
  <si>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</si>
  <si>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</si>
  <si>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</si>
  <si>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</si>
  <si>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</si>
  <si>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</si>
  <si>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</si>
  <si>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</si>
  <si>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</si>
  <si>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</si>
  <si>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</si>
  <si>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</si>
  <si>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</si>
  <si>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</si>
  <si>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</si>
  <si>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</si>
  <si>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</si>
  <si>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</si>
  <si>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</si>
  <si>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</si>
  <si>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</si>
  <si>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</si>
  <si>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</si>
  <si>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</si>
  <si>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</si>
  <si>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</si>
  <si>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</si>
  <si>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</si>
  <si>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</si>
  <si>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</si>
  <si>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</si>
  <si>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</si>
  <si>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</si>
  <si>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</si>
  <si>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</si>
  <si>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</si>
  <si>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</si>
  <si>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</si>
  <si>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</si>
  <si>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</si>
  <si>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</si>
  <si>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</si>
  <si>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</si>
  <si>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</si>
  <si>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</si>
  <si>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</si>
  <si>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</si>
  <si>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</si>
  <si>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</si>
  <si>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</si>
  <si>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</si>
  <si>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</si>
  <si>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</si>
  <si>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</si>
  <si>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</si>
  <si>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</si>
  <si>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</si>
  <si>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</si>
  <si>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</si>
  <si>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</si>
  <si>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</si>
  <si>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</si>
  <si>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</si>
  <si>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</si>
  <si>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</si>
  <si>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</si>
  <si>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</si>
  <si>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</si>
  <si>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</si>
  <si>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</si>
  <si>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</si>
  <si>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</si>
  <si>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</si>
  <si>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</si>
  <si>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</si>
  <si>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</si>
  <si>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</si>
  <si>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</si>
  <si>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</si>
  <si>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</si>
  <si>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</si>
  <si>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</si>
  <si>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</si>
  <si>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</si>
  <si>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</si>
  <si>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</si>
  <si>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</si>
  <si>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</si>
  <si>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</si>
  <si>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</si>
  <si>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</si>
  <si>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</si>
  <si>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</si>
  <si>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</si>
  <si>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</si>
  <si>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</si>
  <si>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</si>
  <si>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</si>
  <si>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</si>
  <si>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</si>
  <si>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</si>
  <si>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</si>
  <si>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</si>
  <si>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</si>
  <si>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</si>
  <si>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</si>
  <si>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</si>
  <si>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</si>
  <si>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</si>
  <si>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</si>
  <si>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</si>
  <si>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</si>
  <si>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</si>
  <si>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</si>
  <si>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</si>
  <si>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</si>
  <si>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</si>
  <si>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</si>
  <si>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</si>
  <si>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</si>
  <si>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</si>
  <si>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</si>
  <si>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</si>
  <si>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</si>
  <si>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</si>
  <si>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</si>
  <si>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</si>
  <si>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</si>
  <si>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</si>
  <si>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</si>
  <si>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</si>
  <si>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</si>
  <si>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</si>
  <si>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</si>
  <si>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</si>
  <si>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</si>
  <si>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</si>
  <si>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</si>
  <si>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</si>
  <si>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</si>
  <si>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</si>
  <si>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</si>
  <si>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</si>
  <si>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</si>
  <si>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</si>
  <si>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</si>
  <si>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</si>
  <si>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</si>
  <si>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</si>
  <si>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</si>
  <si>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</si>
  <si>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</si>
  <si>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</si>
  <si>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</si>
  <si>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</si>
  <si>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</si>
  <si>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</si>
  <si>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</si>
  <si>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</si>
  <si>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</si>
  <si>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</si>
  <si>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</si>
  <si>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</si>
  <si>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</si>
  <si>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</si>
  <si>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</si>
  <si>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</si>
  <si>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</si>
  <si>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</si>
  <si>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</si>
  <si>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</si>
  <si>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</si>
  <si>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</si>
  <si>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</si>
  <si>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</si>
  <si>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</si>
  <si>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</si>
  <si>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</si>
  <si>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</si>
  <si>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</si>
  <si>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</si>
  <si>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</si>
  <si>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</si>
  <si>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</si>
  <si>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</si>
  <si>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</si>
  <si>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</si>
  <si>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</si>
  <si>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</si>
  <si>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</si>
  <si>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</si>
  <si>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</si>
  <si>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</si>
  <si>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</si>
  <si>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</si>
  <si>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</si>
  <si>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</si>
  <si>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</si>
  <si>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</si>
  <si>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</si>
  <si>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</si>
  <si>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</si>
  <si>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</si>
  <si>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</si>
  <si>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</si>
  <si>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</si>
  <si>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</si>
  <si>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</si>
  <si>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</si>
  <si>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</si>
  <si>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</si>
  <si>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</si>
  <si>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</si>
  <si>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</si>
  <si>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</si>
  <si>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</si>
  <si>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</si>
  <si>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</si>
  <si>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</si>
  <si>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</si>
  <si>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</si>
  <si>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</si>
  <si>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</si>
  <si>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</si>
  <si>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</si>
  <si>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</si>
  <si>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</si>
  <si>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</si>
  <si>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</si>
  <si>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</si>
  <si>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</si>
  <si>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</si>
  <si>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</si>
  <si>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</si>
  <si>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</si>
  <si>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</si>
  <si>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</si>
  <si>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</si>
  <si>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</si>
  <si>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</si>
  <si>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</si>
  <si>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</si>
  <si>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</si>
  <si>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</si>
  <si>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</si>
  <si>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</si>
  <si>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</si>
  <si>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</si>
  <si>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</si>
  <si>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</si>
  <si>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</si>
  <si>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</si>
  <si>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</si>
  <si>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</si>
  <si>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</si>
  <si>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</si>
  <si>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</si>
  <si>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</si>
  <si>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</si>
  <si>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</si>
  <si>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</si>
  <si>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</si>
  <si>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</si>
  <si>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</si>
  <si>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</si>
  <si>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</si>
  <si>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</si>
  <si>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</si>
  <si>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</si>
  <si>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</si>
  <si>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</si>
  <si>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</si>
  <si>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</si>
  <si>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</si>
  <si>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</si>
  <si>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</si>
  <si>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</si>
  <si>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</si>
  <si>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</si>
  <si>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</si>
  <si>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</si>
  <si>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</si>
  <si>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</si>
  <si>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</si>
  <si>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</si>
  <si>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</si>
  <si>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</si>
  <si>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</si>
  <si>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</si>
  <si>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</si>
  <si>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</si>
  <si>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</si>
  <si>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</si>
  <si>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</si>
  <si>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</si>
  <si>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</si>
  <si>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</si>
  <si>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</si>
  <si>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</si>
  <si>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</si>
  <si>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</si>
  <si>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</si>
  <si>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</si>
  <si>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</si>
  <si>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</si>
  <si>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</si>
  <si>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</si>
  <si>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</si>
  <si>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</si>
  <si>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</si>
  <si>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</si>
  <si>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</si>
  <si>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</si>
  <si>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</si>
  <si>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</si>
  <si>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</si>
  <si>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</si>
  <si>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</si>
  <si>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</si>
  <si>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</si>
  <si>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</si>
  <si>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</si>
  <si>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</si>
  <si>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</si>
  <si>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</si>
  <si>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</si>
  <si>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</si>
  <si>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</si>
  <si>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</si>
  <si>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</si>
  <si>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</si>
  <si>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</si>
  <si>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</si>
  <si>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</si>
  <si>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</si>
  <si>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</si>
  <si>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</si>
  <si>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</si>
  <si>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</si>
  <si>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</si>
  <si>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</si>
  <si>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</si>
  <si>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</si>
  <si>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</si>
  <si>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</si>
  <si>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</si>
  <si>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</si>
  <si>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</si>
  <si>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</si>
  <si>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</si>
  <si>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</si>
  <si>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</si>
  <si>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</si>
  <si>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</si>
  <si>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</si>
  <si>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</si>
  <si>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</si>
  <si>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</si>
  <si>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</si>
  <si>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</si>
  <si>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</si>
  <si>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</si>
  <si>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</si>
  <si>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</si>
  <si>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</si>
  <si>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</si>
  <si>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</si>
  <si>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</si>
  <si>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</si>
  <si>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</si>
  <si>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</si>
  <si>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</si>
  <si>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</si>
  <si>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</si>
  <si>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</si>
  <si>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</si>
  <si>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</si>
  <si>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</si>
  <si>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</si>
  <si>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</si>
  <si>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</si>
  <si>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</si>
  <si>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</si>
  <si>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</si>
  <si>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</si>
  <si>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</si>
  <si>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</si>
  <si>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</si>
  <si>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</si>
  <si>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</si>
  <si>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</si>
  <si>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</si>
  <si>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</si>
  <si>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</si>
  <si>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</si>
  <si>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</si>
  <si>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</si>
  <si>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</si>
  <si>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</si>
  <si>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</si>
  <si>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</si>
  <si>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</si>
  <si>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</si>
  <si>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</si>
  <si>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</si>
  <si>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</si>
  <si>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</si>
  <si>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</si>
  <si>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</si>
  <si>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</si>
  <si>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</si>
  <si>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</si>
  <si>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</si>
  <si>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</si>
  <si>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</si>
  <si>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</si>
  <si>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</si>
  <si>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</si>
  <si>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</si>
  <si>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</si>
  <si>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</si>
  <si>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</si>
  <si>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</si>
  <si>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</si>
  <si>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</si>
  <si>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</si>
  <si>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</si>
  <si>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</si>
  <si>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</si>
  <si>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</si>
  <si>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</si>
  <si>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</si>
  <si>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</si>
  <si>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</si>
  <si>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</si>
  <si>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</si>
  <si>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</si>
  <si>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</si>
  <si>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</si>
  <si>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</si>
  <si>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</si>
  <si>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</si>
  <si>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</si>
  <si>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</si>
  <si>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</si>
  <si>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</si>
  <si>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</si>
  <si>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</si>
  <si>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</si>
  <si>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</si>
  <si>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</si>
  <si>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</si>
  <si>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</si>
  <si>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</si>
  <si>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</si>
  <si>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</si>
  <si>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</si>
  <si>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</si>
  <si>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</si>
  <si>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</si>
  <si>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</si>
  <si>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</si>
  <si>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</si>
  <si>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</si>
  <si>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</si>
  <si>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</si>
  <si>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</si>
  <si>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</si>
  <si>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</si>
  <si>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</si>
  <si>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</si>
  <si>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</si>
  <si>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</si>
  <si>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</si>
  <si>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</si>
  <si>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</si>
  <si>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</si>
  <si>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</si>
  <si>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</si>
  <si>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</si>
  <si>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</si>
  <si>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</si>
  <si>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</si>
  <si>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</si>
  <si>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</si>
  <si>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</si>
  <si>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</si>
  <si>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</si>
  <si>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</si>
  <si>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</si>
  <si>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</si>
  <si>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</si>
  <si>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</si>
  <si>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</si>
  <si>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</si>
  <si>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</si>
  <si>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</si>
  <si>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</si>
  <si>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</si>
  <si>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</si>
  <si>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</si>
  <si>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</si>
  <si>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</si>
  <si>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</si>
  <si>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</si>
  <si>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</si>
  <si>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</si>
  <si>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</si>
  <si>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</si>
  <si>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</si>
  <si>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</si>
  <si>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</si>
  <si>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</si>
  <si>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</si>
  <si>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</si>
  <si>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</si>
  <si>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</si>
  <si>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</si>
  <si>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</si>
  <si>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</si>
  <si>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</si>
  <si>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</si>
  <si>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</si>
  <si>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</si>
  <si>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</si>
  <si>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</si>
  <si>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</si>
  <si>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</si>
  <si>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</si>
  <si>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</si>
  <si>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</si>
  <si>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</si>
  <si>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</si>
  <si>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</si>
  <si>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</si>
  <si>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</si>
  <si>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</si>
  <si>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</si>
  <si>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</si>
  <si>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</si>
  <si>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</si>
  <si>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</si>
  <si>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</si>
  <si>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</si>
  <si>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</si>
  <si>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</si>
  <si>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</si>
  <si>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</si>
  <si>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</si>
  <si>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</si>
  <si>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</si>
  <si>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</si>
  <si>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</si>
  <si>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</si>
  <si>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</si>
  <si>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</si>
  <si>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</si>
  <si>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</si>
  <si>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</si>
  <si>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</si>
  <si>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</si>
  <si>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</si>
  <si>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</si>
  <si>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</si>
  <si>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</si>
  <si>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</si>
  <si>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</si>
  <si>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</si>
  <si>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</si>
  <si>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</si>
  <si>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</si>
  <si>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</si>
  <si>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</si>
  <si>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</si>
  <si>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</si>
  <si>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</si>
  <si>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</si>
  <si>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</si>
  <si>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</si>
  <si>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</si>
  <si>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</si>
  <si>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</si>
  <si>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</si>
  <si>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</si>
  <si>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</si>
  <si>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</si>
  <si>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</si>
  <si>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</si>
  <si>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</si>
  <si>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</si>
  <si>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</si>
  <si>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</si>
  <si>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</si>
  <si>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</si>
  <si>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</si>
  <si>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</si>
  <si>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</si>
  <si>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</si>
  <si>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</si>
  <si>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</si>
  <si>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</si>
  <si>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</si>
  <si>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</si>
  <si>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</si>
  <si>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</si>
  <si>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</si>
  <si>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</si>
  <si>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</si>
  <si>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</si>
  <si>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</si>
  <si>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</si>
  <si>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</si>
  <si>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</si>
  <si>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</si>
  <si>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</si>
  <si>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</si>
  <si>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</si>
  <si>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</si>
  <si>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</si>
  <si>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</si>
  <si>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</si>
  <si>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</si>
  <si>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</si>
  <si>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</si>
  <si>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</si>
  <si>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</si>
  <si>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</si>
  <si>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</si>
  <si>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</si>
  <si>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</si>
  <si>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</si>
  <si>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</si>
  <si>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</si>
  <si>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</si>
  <si>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</si>
  <si>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</si>
  <si>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</si>
  <si>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</si>
  <si>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</si>
  <si>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</si>
  <si>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</si>
  <si>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</si>
  <si>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</si>
  <si>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</si>
  <si>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</si>
  <si>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</si>
  <si>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</si>
  <si>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</si>
  <si>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</si>
  <si>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</si>
  <si>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</si>
  <si>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</si>
  <si>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</si>
  <si>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</si>
  <si>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</si>
  <si>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</si>
  <si>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</si>
  <si>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</si>
  <si>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</si>
  <si>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</si>
  <si>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</si>
  <si>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</si>
  <si>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</si>
  <si>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</si>
  <si>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</si>
  <si>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</si>
  <si>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</si>
  <si>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</si>
  <si>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</si>
  <si>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</si>
  <si>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</si>
  <si>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</si>
  <si>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</si>
  <si>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</si>
  <si>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</si>
  <si>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</si>
  <si>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</si>
  <si>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</si>
  <si>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</si>
  <si>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</si>
  <si>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</si>
  <si>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</si>
  <si>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</si>
  <si>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</si>
  <si>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</si>
  <si>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</si>
  <si>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</si>
  <si>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</si>
  <si>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</si>
  <si>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</si>
  <si>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</si>
  <si>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</si>
  <si>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</si>
  <si>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</si>
  <si>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</si>
  <si>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</si>
  <si>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</si>
  <si>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</si>
  <si>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</si>
  <si>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</si>
  <si>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</si>
  <si>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</si>
  <si>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</si>
  <si>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</si>
  <si>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</si>
  <si>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</si>
  <si>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</si>
  <si>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</si>
  <si>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</si>
  <si>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</si>
  <si>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</si>
  <si>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</si>
  <si>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</si>
  <si>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</si>
  <si>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</si>
  <si>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</si>
  <si>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</si>
  <si>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</si>
  <si>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</si>
  <si>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</si>
  <si>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</si>
  <si>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</si>
  <si>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</si>
  <si>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</si>
  <si>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</si>
  <si>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</si>
  <si>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</si>
  <si>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</si>
  <si>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</si>
  <si>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</si>
  <si>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</si>
  <si>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</si>
  <si>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</si>
  <si>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</si>
  <si>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</si>
  <si>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</si>
  <si>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</si>
  <si>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</si>
  <si>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</si>
  <si>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</si>
  <si>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</si>
  <si>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</si>
  <si>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</si>
  <si>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</si>
  <si>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</si>
  <si>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</si>
  <si>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</si>
  <si>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</si>
  <si>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</si>
  <si>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</si>
  <si>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</si>
  <si>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</si>
  <si>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</si>
  <si>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</si>
  <si>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</si>
  <si>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</si>
  <si>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</si>
  <si>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</si>
  <si>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</si>
  <si>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</si>
  <si>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</si>
  <si>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</si>
  <si>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</si>
  <si>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</si>
  <si>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</si>
  <si>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</si>
  <si>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</si>
  <si>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</si>
  <si>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</si>
  <si>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</si>
  <si>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</si>
  <si>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</si>
  <si>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</si>
  <si>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</si>
  <si>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</si>
  <si>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</si>
  <si>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</si>
  <si>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</si>
  <si>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</si>
  <si>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</si>
  <si>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</si>
  <si>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</si>
  <si>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</si>
  <si>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</si>
  <si>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</si>
  <si>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</si>
  <si>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</si>
  <si>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</si>
  <si>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</si>
  <si>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</si>
  <si>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</si>
  <si>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</si>
  <si>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</si>
  <si>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</si>
  <si>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</si>
  <si>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</si>
  <si>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</si>
  <si>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</si>
  <si>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</si>
  <si>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</si>
  <si>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</si>
  <si>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</si>
  <si>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</si>
  <si>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</si>
  <si>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</si>
  <si>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</si>
  <si>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</si>
  <si>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</si>
  <si>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</si>
  <si>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</si>
  <si>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</si>
  <si>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</si>
  <si>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</si>
  <si>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</si>
  <si>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</si>
  <si>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</si>
  <si>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</si>
  <si>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</si>
  <si>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</si>
  <si>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</si>
  <si>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</si>
  <si>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</si>
  <si>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</si>
  <si>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</si>
  <si>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</si>
  <si>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</si>
  <si>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</si>
  <si>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</si>
  <si>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</si>
  <si>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</si>
  <si>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</si>
  <si>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</si>
  <si>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</si>
  <si>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</si>
  <si>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</si>
  <si>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</si>
  <si>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</si>
  <si>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</si>
  <si>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</si>
  <si>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</si>
  <si>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</si>
  <si>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</si>
  <si>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</si>
  <si>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</si>
  <si>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</si>
  <si>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</si>
  <si>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</si>
  <si>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</si>
  <si>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</si>
  <si>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</si>
  <si>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</si>
  <si>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</si>
  <si>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</si>
  <si>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</si>
  <si>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</si>
  <si>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</si>
  <si>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</si>
  <si>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</si>
  <si>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</si>
  <si>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</si>
  <si>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</si>
  <si>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</si>
  <si>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</si>
  <si>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</si>
  <si>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</si>
  <si>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</si>
  <si>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</si>
  <si>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</si>
  <si>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</si>
  <si>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</si>
  <si>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</si>
  <si>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</si>
  <si>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</si>
  <si>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</si>
  <si>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</si>
  <si>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</si>
  <si>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</si>
  <si>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</si>
  <si>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</si>
  <si>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</si>
  <si>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</si>
  <si>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</si>
  <si>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</si>
  <si>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</si>
  <si>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</si>
  <si>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</si>
  <si>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</si>
  <si>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</si>
  <si>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</si>
  <si>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</si>
  <si>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</si>
  <si>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</si>
  <si>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</si>
  <si>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</si>
  <si>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</si>
  <si>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</si>
  <si>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</si>
  <si>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</si>
  <si>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</si>
  <si>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</si>
  <si>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</si>
  <si>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</si>
  <si>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</si>
  <si>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</si>
  <si>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</si>
  <si>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</si>
  <si>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</si>
  <si>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</si>
  <si>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</si>
  <si>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</si>
  <si>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</si>
  <si>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</si>
  <si>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</si>
  <si>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</si>
  <si>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</si>
  <si>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</si>
  <si>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</si>
  <si>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</si>
  <si>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</si>
  <si>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</si>
  <si>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</si>
  <si>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</si>
  <si>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</si>
  <si>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</si>
  <si>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</si>
  <si>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</si>
  <si>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</si>
  <si>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</si>
  <si>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</si>
  <si>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</si>
  <si>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</si>
  <si>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</si>
  <si>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</si>
  <si>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</si>
  <si>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</si>
  <si>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</si>
  <si>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</si>
  <si>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</si>
  <si>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</si>
  <si>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</si>
  <si>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</si>
  <si>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</si>
  <si>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</si>
  <si>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</si>
  <si>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</si>
  <si>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</si>
  <si>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</si>
  <si>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</si>
  <si>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</si>
  <si>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</si>
  <si>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</si>
  <si>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</si>
  <si>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</si>
  <si>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</si>
  <si>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</si>
  <si>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</si>
  <si>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</si>
  <si>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</si>
  <si>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</si>
  <si>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</si>
  <si>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</si>
  <si>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</si>
  <si>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</si>
  <si>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</si>
  <si>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</si>
  <si>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</si>
  <si>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</si>
  <si>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</si>
  <si>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</si>
  <si>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</si>
  <si>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</si>
  <si>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</si>
  <si>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</si>
  <si>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</si>
  <si>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</si>
  <si>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</si>
  <si>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</si>
  <si>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</si>
  <si>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</si>
  <si>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</si>
  <si>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</si>
  <si>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</si>
  <si>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</si>
  <si>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</si>
  <si>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</si>
  <si>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</si>
  <si>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</si>
  <si>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</si>
  <si>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</si>
  <si>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</si>
  <si>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</si>
  <si>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</si>
  <si>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</si>
  <si>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</si>
  <si>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</si>
  <si>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</si>
  <si>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</si>
  <si>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</si>
  <si>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</si>
  <si>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</si>
  <si>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</si>
  <si>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</si>
  <si>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</si>
  <si>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</si>
  <si>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</si>
  <si>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</si>
  <si>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</si>
  <si>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</si>
  <si>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</si>
  <si>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</si>
  <si>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</si>
  <si>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</si>
  <si>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</si>
  <si>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</si>
  <si>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</si>
  <si>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</si>
  <si>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</si>
  <si>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</si>
  <si>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</si>
  <si>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</si>
  <si>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</si>
  <si>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</si>
  <si>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</si>
  <si>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</si>
  <si>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</si>
  <si>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</si>
  <si>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</si>
  <si>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</si>
  <si>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</si>
  <si>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</si>
  <si>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</si>
  <si>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</si>
  <si>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</si>
  <si>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</si>
  <si>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</si>
  <si>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</si>
  <si>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</si>
  <si>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</si>
  <si>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</si>
  <si>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</si>
  <si>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</si>
  <si>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</si>
  <si>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</si>
  <si>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</si>
  <si>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</si>
  <si>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</si>
  <si>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</si>
  <si>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</si>
  <si>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</si>
  <si>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</si>
  <si>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</si>
  <si>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</si>
  <si>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</si>
  <si>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</si>
  <si>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</si>
  <si>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</si>
  <si>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</si>
  <si>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</si>
  <si>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</si>
  <si>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</si>
  <si>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</si>
  <si>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</si>
  <si>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</si>
  <si>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</si>
  <si>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</si>
  <si>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</si>
  <si>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</si>
  <si>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</si>
  <si>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</si>
  <si>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</si>
  <si>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</si>
  <si>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</si>
  <si>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</si>
  <si>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</si>
  <si>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</si>
  <si>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</si>
  <si>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</si>
  <si>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</si>
  <si>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</si>
  <si>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</si>
  <si>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</si>
  <si>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</si>
  <si>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</si>
  <si>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</si>
  <si>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</si>
  <si>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</si>
  <si>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</si>
  <si>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</si>
  <si>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</si>
  <si>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</si>
  <si>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</si>
  <si>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</si>
  <si>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</si>
  <si>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</si>
  <si>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</si>
  <si>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</si>
  <si>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</si>
  <si>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</si>
  <si>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</si>
  <si>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</si>
  <si>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</si>
  <si>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</si>
  <si>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</si>
  <si>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</si>
  <si>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</si>
  <si>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</si>
  <si>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</si>
  <si>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</si>
  <si>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</si>
  <si>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</si>
  <si>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</si>
  <si>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</si>
  <si>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</si>
  <si>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</si>
  <si>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</si>
  <si>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</si>
  <si>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</si>
  <si>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</si>
  <si>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</si>
  <si>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</si>
  <si>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</si>
  <si>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</si>
  <si>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</si>
  <si>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</si>
  <si>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</si>
  <si>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</si>
  <si>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</si>
  <si>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</si>
  <si>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</si>
  <si>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</si>
  <si>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</si>
  <si>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</si>
  <si>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</si>
  <si>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</si>
  <si>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</si>
  <si>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</si>
  <si>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</si>
  <si>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</si>
  <si>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</si>
  <si>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</si>
  <si>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</si>
  <si>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</si>
  <si>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</si>
  <si>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</si>
  <si>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</si>
  <si>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</si>
  <si>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</si>
  <si>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</si>
  <si>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</si>
  <si>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</si>
  <si>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</si>
  <si>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</si>
  <si>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</si>
  <si>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</si>
  <si>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</si>
  <si>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</si>
  <si>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</si>
  <si>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</si>
  <si>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</si>
  <si>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</si>
  <si>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</si>
  <si>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</si>
  <si>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</si>
  <si>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</si>
  <si>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</si>
  <si>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</si>
  <si>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</si>
  <si>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</si>
  <si>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</si>
  <si>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</si>
  <si>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</si>
  <si>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</si>
  <si>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</si>
  <si>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</si>
  <si>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</si>
  <si>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</si>
  <si>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</si>
  <si>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</si>
  <si>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</si>
  <si>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</si>
  <si>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</si>
  <si>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</si>
  <si>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</si>
  <si>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</si>
  <si>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</si>
  <si>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</si>
  <si>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</si>
  <si>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</si>
  <si>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</si>
  <si>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</si>
  <si>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</si>
  <si>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</si>
  <si>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</si>
  <si>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</si>
  <si>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</si>
  <si>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</si>
  <si>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</si>
  <si>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</si>
  <si>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</si>
  <si>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</si>
  <si>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</si>
  <si>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</si>
  <si>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</si>
  <si>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</si>
  <si>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</si>
  <si>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</si>
  <si>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</si>
  <si>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</si>
  <si>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</si>
  <si>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</si>
  <si>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</si>
  <si>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</si>
  <si>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</si>
  <si>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</si>
  <si>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</si>
  <si>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</si>
  <si>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</si>
  <si>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</si>
  <si>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</si>
  <si>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</si>
  <si>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</si>
  <si>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</si>
  <si>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</si>
  <si>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</si>
  <si>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</si>
  <si>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</si>
  <si>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</si>
  <si>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</si>
  <si>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</si>
  <si>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</si>
  <si>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</si>
  <si>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</si>
  <si>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</si>
  <si>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</si>
  <si>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</si>
  <si>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</si>
  <si>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</si>
  <si>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</si>
  <si>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</si>
  <si>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</si>
  <si>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</si>
  <si>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</si>
  <si>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</si>
  <si>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</si>
  <si>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</si>
  <si>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</si>
  <si>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</si>
  <si>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</si>
  <si>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</si>
  <si>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</si>
  <si>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</si>
  <si>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</si>
  <si>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</si>
  <si>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</si>
  <si>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</si>
  <si>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</si>
  <si>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</si>
  <si>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</si>
  <si>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</si>
  <si>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</si>
  <si>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</si>
  <si>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</si>
  <si>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</si>
  <si>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</si>
  <si>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</si>
  <si>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</si>
  <si>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</si>
  <si>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</si>
  <si>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</si>
  <si>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</si>
  <si>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</si>
  <si>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</si>
  <si>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</si>
  <si>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</si>
  <si>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</si>
  <si>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</si>
  <si>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</si>
  <si>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</si>
  <si>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</si>
  <si>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</si>
  <si>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</si>
  <si>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</si>
  <si>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</si>
  <si>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</si>
  <si>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</si>
  <si>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</si>
  <si>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</si>
  <si>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</si>
  <si>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</si>
  <si>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</si>
  <si>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</si>
  <si>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</si>
  <si>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</si>
  <si>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</si>
  <si>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</si>
  <si>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</si>
  <si>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</si>
  <si>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</si>
  <si>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</si>
  <si>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</si>
  <si>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</si>
  <si>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</si>
  <si>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</si>
  <si>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</si>
  <si>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</si>
  <si>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</si>
  <si>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</si>
  <si>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</si>
  <si>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</si>
  <si>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</si>
  <si>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</si>
  <si>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</si>
  <si>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</si>
  <si>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</si>
  <si>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</si>
  <si>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</si>
  <si>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</si>
  <si>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</si>
  <si>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</si>
  <si>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</si>
  <si>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</si>
  <si>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</si>
  <si>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</si>
  <si>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</si>
  <si>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</si>
  <si>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</si>
  <si>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</si>
  <si>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</si>
  <si>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</si>
  <si>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</si>
  <si>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</si>
  <si>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</si>
  <si>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</si>
  <si>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</si>
  <si>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</si>
  <si>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</si>
  <si>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</si>
  <si>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</si>
  <si>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</si>
  <si>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</si>
  <si>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</si>
  <si>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</si>
  <si>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</si>
  <si>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</si>
  <si>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</si>
  <si>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</si>
  <si>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</si>
  <si>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</si>
  <si>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</si>
  <si>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</si>
  <si>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</si>
  <si>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</si>
  <si>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</si>
  <si>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</si>
  <si>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</si>
  <si>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</si>
  <si>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</si>
  <si>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</si>
  <si>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</si>
  <si>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</si>
  <si>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</si>
  <si>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</si>
  <si>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</si>
  <si>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</si>
  <si>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</si>
  <si>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</si>
  <si>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</si>
  <si>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</si>
  <si>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</si>
  <si>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</si>
  <si>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</si>
  <si>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</si>
  <si>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</si>
  <si>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</si>
  <si>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</si>
  <si>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</si>
  <si>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</si>
  <si>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</si>
  <si>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</si>
  <si>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</si>
  <si>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</si>
  <si>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</si>
  <si>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</si>
  <si>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</si>
  <si>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</si>
  <si>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</si>
  <si>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</si>
  <si>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</si>
  <si>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</si>
  <si>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</si>
  <si>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</si>
  <si>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</si>
  <si>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</si>
  <si>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</si>
  <si>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</si>
  <si>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</si>
  <si>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</si>
  <si>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</si>
  <si>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</si>
  <si>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</si>
  <si>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</si>
  <si>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</si>
  <si>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</si>
  <si>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</si>
  <si>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</si>
  <si>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</si>
  <si>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</si>
  <si>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</si>
  <si>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</si>
  <si>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</si>
  <si>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</si>
  <si>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</si>
  <si>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</si>
  <si>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</si>
  <si>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</si>
  <si>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</si>
  <si>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</si>
  <si>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</si>
  <si>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</si>
  <si>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</si>
  <si>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</si>
  <si>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</si>
  <si>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</si>
  <si>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</si>
  <si>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</si>
  <si>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</si>
  <si>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</si>
  <si>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</si>
  <si>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</si>
  <si>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</si>
  <si>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</si>
  <si>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</si>
  <si>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</si>
  <si>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</si>
  <si>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</si>
  <si>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</si>
  <si>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</si>
  <si>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</si>
  <si>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</si>
  <si>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</si>
  <si>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</si>
  <si>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</si>
  <si>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</si>
  <si>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</si>
  <si>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</si>
  <si>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</si>
  <si>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</si>
  <si>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</si>
  <si>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</si>
  <si>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</si>
  <si>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</si>
  <si>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</si>
  <si>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</si>
  <si>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</si>
  <si>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</si>
  <si>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</si>
  <si>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</si>
  <si>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</si>
  <si>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</si>
  <si>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</si>
  <si>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</si>
  <si>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</si>
  <si>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</si>
  <si>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</si>
  <si>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</si>
  <si>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</si>
  <si>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</si>
  <si>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</si>
  <si>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</si>
  <si>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</si>
  <si>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</si>
  <si>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</si>
  <si>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</si>
  <si>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</si>
  <si>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</si>
  <si>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</si>
  <si>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</si>
  <si>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</si>
  <si>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</si>
  <si>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</si>
  <si>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</si>
  <si>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</si>
  <si>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</si>
  <si>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</si>
  <si>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</si>
  <si>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</si>
  <si>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</si>
  <si>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</si>
  <si>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</si>
  <si>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</si>
  <si>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</si>
  <si>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</si>
  <si>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</si>
  <si>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</si>
  <si>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</si>
  <si>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</si>
  <si>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</si>
  <si>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</si>
  <si>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</si>
  <si>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</si>
  <si>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</si>
  <si>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</si>
  <si>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</si>
  <si>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</si>
  <si>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</si>
  <si>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</si>
  <si>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</si>
  <si>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</si>
  <si>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</si>
  <si>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</si>
  <si>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</si>
  <si>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</si>
  <si>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</si>
  <si>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</si>
  <si>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</si>
  <si>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</si>
  <si>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</si>
  <si>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</si>
  <si>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</si>
  <si>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</si>
  <si>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</si>
  <si>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</si>
  <si>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</si>
  <si>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</si>
  <si>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</si>
  <si>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</si>
  <si>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</si>
  <si>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</si>
  <si>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</si>
  <si>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</si>
  <si>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</si>
  <si>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</si>
  <si>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</si>
  <si>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</si>
  <si>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</si>
  <si>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</si>
  <si>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</si>
  <si>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</si>
  <si>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</si>
  <si>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</si>
  <si>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</si>
  <si>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</si>
  <si>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</si>
  <si>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</si>
  <si>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</si>
  <si>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</si>
  <si>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</si>
  <si>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</si>
  <si>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</si>
  <si>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</si>
  <si>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</si>
  <si>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</si>
  <si>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</si>
  <si>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</si>
  <si>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</si>
  <si>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</si>
  <si>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</si>
  <si>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</si>
  <si>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</si>
  <si>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</si>
  <si>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</si>
  <si>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</si>
  <si>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</si>
  <si>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</si>
  <si>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</si>
  <si>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</si>
  <si>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</si>
  <si>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</si>
  <si>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</si>
  <si>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</si>
  <si>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</si>
  <si>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</si>
  <si>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</si>
  <si>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</si>
  <si>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</si>
  <si>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</si>
  <si>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</si>
  <si>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</si>
  <si>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</si>
  <si>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</si>
  <si>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</si>
  <si>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</si>
  <si>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</si>
  <si>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</si>
  <si>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</si>
  <si>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</si>
  <si>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</si>
  <si>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</si>
  <si>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</si>
  <si>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</si>
  <si>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</si>
  <si>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</si>
  <si>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</si>
  <si>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</si>
  <si>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</si>
  <si>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</si>
  <si>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</si>
  <si>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</si>
  <si>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</si>
  <si>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</si>
  <si>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</si>
  <si>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</si>
  <si>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</si>
  <si>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</si>
  <si>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</si>
  <si>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</si>
  <si>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</si>
  <si>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</si>
  <si>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</si>
  <si>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</si>
  <si>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</si>
  <si>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</si>
  <si>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</si>
  <si>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</si>
  <si>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</si>
  <si>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</si>
  <si>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</si>
  <si>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</si>
  <si>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</si>
  <si>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</si>
  <si>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</si>
  <si>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</si>
  <si>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</si>
  <si>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</si>
  <si>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</si>
  <si>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</si>
  <si>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</si>
  <si>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</si>
  <si>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</si>
  <si>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</si>
  <si>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</si>
  <si>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</si>
  <si>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</si>
  <si>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</si>
  <si>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</si>
  <si>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</si>
  <si>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</si>
  <si>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</si>
  <si>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</si>
  <si>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</si>
  <si>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</si>
  <si>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</si>
  <si>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</si>
  <si>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</si>
  <si>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</si>
  <si>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</si>
  <si>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</si>
  <si>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</si>
  <si>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</si>
  <si>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</si>
  <si>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</si>
  <si>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</si>
  <si>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</si>
  <si>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</si>
  <si>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</si>
  <si>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</si>
  <si>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</si>
  <si>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</si>
  <si>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</si>
  <si>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</si>
  <si>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</si>
  <si>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</si>
  <si>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</si>
  <si>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</si>
  <si>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</si>
  <si>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</si>
  <si>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</si>
  <si>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</si>
  <si>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</si>
  <si>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</si>
  <si>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</si>
  <si>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</si>
  <si>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</si>
  <si>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</si>
  <si>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</si>
  <si>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</si>
  <si>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</si>
  <si>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</si>
  <si>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</si>
  <si>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</si>
  <si>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</si>
  <si>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</si>
  <si>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</si>
  <si>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</si>
  <si>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</si>
  <si>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</si>
  <si>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</si>
  <si>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</si>
  <si>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</si>
  <si>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</si>
  <si>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</si>
  <si>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</si>
  <si>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</si>
  <si>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</si>
  <si>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</si>
  <si>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</si>
  <si>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</si>
  <si>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</si>
  <si>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</si>
  <si>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</si>
  <si>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</si>
  <si>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</si>
  <si>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</si>
  <si>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</si>
  <si>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</si>
  <si>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</si>
  <si>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</si>
  <si>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</si>
  <si>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</si>
  <si>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</si>
  <si>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</si>
  <si>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</si>
  <si>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</si>
  <si>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</si>
  <si>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</si>
  <si>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</si>
  <si>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</si>
  <si>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</si>
  <si>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</si>
  <si>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</si>
  <si>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</si>
  <si>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</si>
  <si>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</si>
  <si>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</si>
  <si>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</si>
  <si>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</si>
  <si>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</si>
  <si>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</si>
  <si>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</si>
  <si>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</si>
  <si>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</si>
  <si>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</si>
  <si>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</si>
  <si>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</si>
  <si>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</si>
  <si>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</si>
  <si>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</si>
  <si>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</si>
  <si>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</si>
  <si>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</si>
  <si>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</si>
  <si>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</si>
  <si>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</si>
  <si>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</si>
  <si>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</si>
  <si>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</si>
  <si>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</si>
  <si>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</si>
  <si>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</si>
  <si>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</si>
  <si>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</si>
  <si>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</si>
  <si>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</si>
  <si>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</si>
  <si>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</si>
  <si>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</si>
  <si>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</si>
  <si>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</si>
  <si>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</si>
  <si>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</si>
  <si>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</si>
  <si>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</si>
  <si>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</si>
  <si>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</si>
  <si>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</si>
  <si>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</si>
  <si>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</si>
  <si>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</si>
  <si>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</si>
  <si>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</si>
  <si>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</si>
  <si>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</si>
  <si>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</si>
  <si>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</si>
  <si>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</si>
  <si>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</si>
  <si>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</si>
  <si>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</si>
  <si>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</si>
  <si>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</si>
  <si>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</si>
  <si>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</si>
  <si>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</si>
  <si>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</si>
  <si>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</si>
  <si>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</si>
  <si>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</si>
  <si>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</si>
  <si>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</si>
  <si>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</si>
  <si>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</si>
  <si>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</si>
  <si>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</si>
  <si>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</si>
  <si>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</si>
  <si>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</si>
  <si>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</si>
  <si>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</si>
  <si>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</si>
  <si>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</si>
  <si>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</si>
  <si>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</si>
  <si>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</si>
  <si>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</si>
  <si>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</si>
  <si>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</si>
  <si>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</si>
  <si>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</si>
  <si>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</si>
  <si>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</si>
  <si>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</si>
  <si>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</si>
  <si>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</si>
  <si>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</si>
  <si>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</si>
  <si>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</si>
  <si>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</si>
  <si>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</si>
  <si>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</si>
  <si>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</si>
  <si>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</si>
  <si>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</si>
  <si>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</si>
  <si>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</si>
  <si>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</si>
  <si>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</si>
  <si>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</si>
  <si>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</si>
  <si>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</si>
  <si>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</si>
  <si>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</si>
  <si>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</si>
  <si>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</si>
  <si>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</si>
  <si>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</si>
  <si>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</si>
  <si>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</si>
  <si>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</si>
  <si>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</si>
  <si>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</si>
  <si>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</si>
  <si>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</si>
  <si>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</si>
  <si>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</si>
  <si>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</si>
  <si>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</si>
  <si>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</si>
  <si>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</si>
  <si>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</si>
  <si>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</si>
  <si>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</si>
  <si>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</si>
  <si>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</si>
  <si>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</si>
  <si>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</si>
  <si>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</si>
  <si>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</si>
  <si>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</si>
  <si>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</si>
  <si>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</si>
  <si>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</si>
  <si>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</si>
  <si>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</si>
  <si>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</si>
  <si>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</si>
  <si>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</si>
  <si>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</si>
  <si>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</si>
  <si>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</si>
  <si>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</si>
  <si>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</si>
  <si>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</si>
  <si>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</si>
  <si>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</si>
  <si>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</si>
  <si>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</si>
  <si>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</si>
  <si>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</si>
  <si>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</si>
  <si>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</si>
  <si>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</si>
  <si>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</si>
  <si>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</si>
  <si>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</si>
  <si>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</si>
  <si>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</si>
  <si>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</si>
  <si>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</si>
  <si>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</si>
  <si>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</si>
  <si>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</si>
  <si>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</si>
  <si>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</si>
  <si>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</si>
  <si>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</si>
  <si>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</si>
  <si>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</si>
  <si>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</si>
  <si>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</si>
  <si>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</si>
  <si>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</si>
  <si>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</si>
  <si>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</si>
  <si>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</si>
  <si>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</si>
  <si>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</si>
  <si>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</si>
  <si>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</si>
  <si>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</si>
  <si>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</si>
  <si>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</si>
  <si>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</si>
  <si>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</si>
  <si>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</si>
  <si>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</si>
  <si>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</si>
  <si>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</si>
  <si>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</si>
  <si>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</si>
  <si>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</si>
  <si>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</si>
  <si>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</si>
  <si>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</si>
  <si>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</si>
  <si>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</si>
  <si>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</si>
  <si>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</si>
  <si>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</si>
  <si>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</si>
  <si>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</si>
  <si>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</si>
  <si>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</si>
  <si>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</si>
  <si>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</si>
  <si>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</si>
  <si>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</si>
  <si>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</si>
  <si>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</si>
  <si>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</si>
  <si>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</si>
  <si>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</si>
  <si>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</si>
  <si>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</si>
  <si>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</si>
  <si>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</si>
  <si>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</si>
  <si>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</si>
  <si>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</si>
  <si>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</si>
  <si>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</si>
  <si>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</si>
  <si>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</si>
  <si>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</si>
  <si>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</si>
  <si>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</si>
  <si>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</si>
  <si>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</si>
  <si>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</si>
  <si>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</si>
  <si>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</si>
  <si>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</si>
  <si>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</si>
  <si>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</si>
  <si>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</si>
  <si>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</si>
  <si>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</si>
  <si>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</si>
  <si>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</si>
  <si>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</si>
  <si>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</si>
  <si>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</si>
  <si>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</si>
  <si>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</si>
  <si>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</si>
  <si>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</si>
  <si>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</si>
  <si>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</si>
  <si>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</si>
  <si>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</si>
  <si>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</si>
  <si>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</si>
  <si>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</si>
  <si>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</si>
  <si>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</si>
  <si>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</si>
  <si>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</si>
  <si>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</si>
  <si>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</si>
  <si>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</si>
  <si>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</si>
  <si>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</si>
  <si>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</si>
  <si>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</si>
  <si>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</si>
  <si>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</si>
  <si>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</si>
  <si>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</si>
  <si>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</si>
  <si>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</si>
  <si>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</si>
  <si>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</si>
  <si>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</si>
  <si>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</si>
  <si>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</si>
  <si>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</si>
  <si>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</si>
  <si>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</si>
  <si>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</si>
  <si>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</si>
  <si>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</si>
  <si>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</si>
  <si>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</si>
  <si>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</si>
  <si>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</si>
  <si>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</si>
  <si>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</si>
  <si>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</si>
  <si>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</si>
  <si>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</si>
  <si>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</si>
  <si>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</si>
  <si>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</si>
  <si>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</si>
  <si>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</si>
  <si>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</si>
  <si>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</si>
  <si>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</si>
  <si>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</si>
  <si>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</si>
  <si>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</si>
  <si>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</si>
  <si>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</si>
  <si>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</si>
  <si>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</si>
  <si>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</si>
  <si>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</si>
  <si>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</si>
  <si>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</si>
  <si>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</si>
  <si>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</si>
  <si>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</si>
  <si>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</si>
  <si>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</si>
  <si>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</si>
  <si>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</si>
  <si>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</si>
  <si>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</si>
  <si>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</si>
  <si>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</si>
  <si>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</si>
  <si>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</si>
  <si>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</si>
  <si>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</si>
  <si>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</si>
  <si>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</si>
  <si>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</si>
  <si>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</si>
  <si>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</si>
  <si>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</si>
  <si>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</si>
  <si>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</si>
  <si>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</si>
  <si>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</si>
  <si>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</si>
  <si>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</si>
  <si>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</si>
  <si>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</si>
  <si>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</si>
  <si>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</si>
  <si>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</si>
  <si>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</si>
  <si>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</si>
  <si>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</si>
  <si>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</si>
  <si>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</si>
  <si>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</si>
  <si>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</si>
  <si>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</si>
  <si>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</si>
  <si>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</si>
  <si>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</si>
  <si>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</si>
  <si>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</si>
  <si>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</si>
  <si>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</si>
  <si>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</si>
  <si>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</si>
  <si>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</si>
  <si>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</si>
  <si>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</si>
  <si>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</si>
  <si>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</si>
  <si>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</si>
  <si>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</si>
  <si>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</si>
  <si>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</si>
  <si>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</si>
  <si>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</si>
  <si>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</si>
  <si>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</si>
  <si>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</si>
  <si>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</si>
  <si>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</si>
  <si>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</si>
  <si>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</si>
  <si>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</si>
  <si>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</si>
  <si>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</si>
  <si>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</si>
  <si>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</si>
  <si>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</si>
  <si>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</si>
  <si>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</si>
  <si>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</si>
  <si>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</si>
  <si>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</si>
  <si>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</si>
  <si>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</si>
  <si>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</si>
  <si>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</si>
  <si>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</si>
  <si>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</si>
  <si>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</si>
  <si>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</si>
  <si>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</si>
  <si>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</si>
  <si>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</si>
  <si>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</si>
  <si>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</si>
  <si>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</si>
  <si>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</si>
  <si>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</si>
  <si>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</si>
  <si>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</si>
  <si>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</si>
  <si>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</si>
  <si>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</si>
  <si>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</si>
  <si>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</si>
  <si>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</si>
  <si>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</si>
  <si>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</si>
  <si>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</si>
  <si>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</si>
  <si>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</si>
  <si>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</si>
  <si>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</si>
  <si>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</si>
  <si>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</si>
  <si>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</si>
  <si>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</si>
  <si>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</si>
  <si>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</si>
  <si>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</si>
  <si>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</si>
  <si>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</si>
  <si>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</si>
  <si>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</si>
  <si>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</si>
  <si>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</si>
  <si>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</si>
  <si>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</si>
  <si>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</si>
  <si>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</si>
  <si>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</si>
  <si>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</si>
  <si>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</si>
  <si>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</si>
  <si>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</si>
  <si>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</si>
  <si>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</si>
  <si>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</si>
  <si>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</si>
  <si>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</si>
  <si>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</si>
  <si>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</si>
  <si>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</si>
  <si>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</si>
  <si>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</si>
  <si>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</si>
  <si>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</si>
  <si>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</si>
  <si>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</si>
  <si>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</si>
  <si>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</si>
  <si>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</si>
  <si>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</si>
  <si>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</si>
  <si>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</si>
  <si>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</si>
  <si>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</si>
  <si>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</si>
  <si>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</si>
  <si>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</si>
  <si>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</si>
  <si>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</si>
  <si>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</si>
  <si>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</si>
  <si>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</si>
  <si>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</si>
  <si>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</si>
  <si>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</si>
  <si>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</si>
  <si>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</si>
  <si>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</si>
  <si>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</si>
  <si>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</si>
  <si>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</si>
  <si>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</si>
  <si>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</si>
  <si>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</si>
  <si>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</si>
  <si>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</si>
  <si>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</si>
  <si>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</si>
  <si>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</si>
  <si>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</si>
  <si>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</si>
  <si>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</si>
  <si>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</si>
  <si>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</si>
  <si>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</si>
  <si>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</si>
  <si>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</si>
  <si>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</si>
  <si>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</si>
  <si>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</si>
  <si>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</si>
  <si>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</si>
  <si>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</si>
  <si>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</si>
  <si>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</si>
  <si>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</si>
  <si>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</si>
  <si>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</si>
  <si>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</si>
  <si>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</si>
  <si>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</si>
  <si>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</si>
  <si>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</si>
  <si>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</si>
  <si>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</si>
  <si>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</si>
  <si>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</si>
  <si>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</si>
  <si>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</si>
  <si>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</si>
  <si>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</si>
  <si>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</si>
  <si>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</si>
  <si>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</si>
  <si>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</si>
  <si>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</si>
  <si>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</si>
  <si>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</si>
  <si>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</si>
  <si>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</si>
  <si>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</si>
  <si>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</si>
  <si>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</si>
  <si>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</si>
  <si>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</si>
  <si>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</si>
  <si>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</si>
  <si>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</si>
  <si>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</si>
  <si>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</si>
  <si>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</si>
  <si>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</si>
  <si>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</si>
  <si>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</si>
  <si>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</si>
  <si>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</si>
  <si>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</si>
  <si>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</si>
  <si>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</si>
  <si>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</si>
  <si>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</si>
  <si>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</si>
  <si>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</si>
  <si>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</si>
  <si>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</si>
  <si>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</si>
  <si>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</si>
  <si>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</si>
  <si>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</si>
  <si>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</si>
  <si>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</si>
  <si>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</si>
  <si>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</si>
  <si>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</si>
  <si>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</si>
  <si>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</si>
  <si>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</si>
  <si>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</si>
  <si>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</si>
  <si>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</si>
  <si>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</si>
  <si>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</si>
  <si>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</si>
  <si>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</si>
  <si>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</si>
  <si>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</si>
  <si>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</si>
  <si>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</si>
  <si>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</si>
  <si>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</si>
  <si>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</si>
  <si>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</si>
  <si>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</si>
  <si>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</si>
  <si>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</si>
  <si>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</si>
  <si>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</si>
  <si>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</si>
  <si>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</si>
  <si>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</si>
  <si>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</si>
  <si>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</si>
  <si>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</si>
  <si>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</si>
  <si>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</si>
  <si>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</si>
  <si>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</si>
  <si>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</si>
  <si>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</si>
  <si>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</si>
  <si>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</si>
  <si>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</si>
  <si>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</si>
  <si>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</si>
  <si>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</si>
  <si>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</si>
  <si>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</si>
  <si>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</si>
  <si>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</si>
  <si>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</si>
  <si>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</si>
  <si>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</si>
  <si>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</si>
  <si>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</si>
  <si>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</si>
  <si>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</si>
  <si>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</si>
  <si>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</si>
  <si>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</si>
  <si>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</si>
  <si>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</si>
  <si>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</si>
  <si>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</si>
  <si>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</si>
  <si>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</si>
  <si>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</si>
  <si>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</si>
  <si>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</si>
  <si>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</si>
  <si>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</si>
  <si>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</si>
  <si>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</si>
  <si>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</si>
  <si>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</si>
  <si>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</si>
  <si>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</si>
  <si>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</si>
  <si>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</si>
  <si>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</si>
  <si>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</si>
  <si>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</si>
  <si>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</si>
  <si>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</si>
  <si>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</si>
  <si>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</si>
  <si>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</si>
  <si>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</si>
  <si>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</si>
  <si>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</si>
  <si>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</si>
  <si>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</si>
  <si>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</si>
  <si>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</si>
  <si>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</si>
  <si>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</si>
  <si>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</si>
  <si>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</si>
  <si>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</si>
  <si>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</si>
  <si>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</si>
  <si>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</si>
  <si>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</si>
  <si>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</si>
  <si>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</si>
  <si>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</si>
  <si>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</si>
  <si>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</si>
  <si>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</si>
  <si>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</si>
  <si>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</si>
  <si>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</si>
  <si>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</si>
  <si>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</si>
  <si>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</si>
  <si>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</si>
  <si>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</si>
  <si>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</si>
  <si>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</si>
  <si>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</si>
  <si>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</si>
  <si>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</si>
  <si>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</si>
  <si>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</si>
  <si>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</si>
  <si>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</si>
  <si>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</si>
  <si>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</si>
  <si>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</si>
  <si>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</si>
  <si>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</si>
  <si>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</si>
  <si>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</si>
  <si>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</si>
  <si>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</si>
  <si>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</si>
  <si>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</si>
  <si>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</si>
  <si>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</si>
  <si>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</si>
  <si>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</si>
  <si>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</si>
  <si>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</si>
  <si>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</si>
  <si>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</si>
  <si>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</si>
  <si>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</si>
  <si>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</si>
  <si>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</si>
  <si>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</si>
  <si>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</si>
  <si>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</si>
  <si>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</si>
  <si>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</si>
  <si>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</si>
  <si>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</si>
  <si>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</si>
  <si>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</si>
  <si>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</si>
  <si>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</si>
  <si>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</si>
  <si>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</si>
  <si>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</si>
  <si>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</si>
  <si>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</si>
  <si>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</si>
  <si>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</si>
  <si>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</si>
  <si>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</si>
  <si>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</si>
  <si>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</si>
  <si>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</si>
  <si>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</si>
  <si>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</si>
  <si>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</si>
  <si>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</si>
  <si>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</si>
  <si>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</si>
  <si>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</si>
  <si>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</si>
  <si>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</si>
  <si>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</si>
  <si>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</si>
  <si>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</si>
  <si>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</si>
  <si>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</si>
  <si>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</si>
  <si>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</si>
  <si>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</si>
  <si>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</si>
  <si>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</si>
  <si>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</si>
  <si>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</si>
  <si>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</si>
  <si>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</si>
  <si>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</si>
  <si>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</si>
  <si>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</si>
  <si>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</si>
  <si>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</si>
  <si>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</si>
  <si>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</si>
  <si>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</si>
  <si>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</si>
  <si>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</si>
  <si>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</si>
  <si>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</si>
  <si>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</si>
  <si>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</si>
  <si>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</si>
  <si>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</si>
  <si>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</si>
  <si>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</si>
  <si>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</si>
  <si>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</si>
  <si>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</si>
  <si>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</si>
  <si>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</si>
  <si>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</si>
  <si>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</si>
  <si>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</si>
  <si>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</si>
  <si>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</si>
  <si>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</si>
  <si>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</si>
  <si>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</si>
  <si>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</si>
  <si>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</si>
  <si>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</si>
  <si>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</si>
  <si>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</si>
  <si>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</si>
  <si>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</si>
  <si>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</si>
  <si>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</si>
  <si>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</si>
  <si>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</si>
  <si>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</si>
  <si>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</si>
  <si>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</si>
  <si>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</si>
  <si>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</si>
  <si>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</si>
  <si>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</si>
  <si>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</si>
  <si>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</si>
  <si>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</si>
  <si>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</si>
  <si>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</si>
  <si>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</si>
  <si>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</si>
  <si>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</si>
  <si>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</si>
  <si>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</si>
  <si>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</si>
  <si>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</si>
  <si>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</si>
  <si>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</si>
  <si>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</si>
  <si>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</si>
  <si>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</si>
  <si>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</si>
  <si>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</si>
  <si>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</si>
  <si>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</si>
  <si>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</si>
  <si>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</si>
  <si>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</si>
  <si>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</si>
  <si>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</si>
  <si>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</si>
  <si>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</si>
  <si>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</si>
  <si>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</si>
  <si>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</si>
  <si>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</si>
  <si>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</si>
  <si>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</si>
  <si>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</si>
  <si>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</si>
  <si>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</si>
  <si>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</si>
  <si>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</si>
  <si>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</si>
  <si>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</si>
  <si>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</si>
  <si>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</si>
  <si>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</si>
  <si>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</si>
  <si>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</si>
  <si>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</si>
  <si>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</si>
  <si>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</si>
  <si>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</si>
  <si>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</si>
  <si>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</si>
  <si>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</si>
  <si>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</si>
  <si>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</si>
  <si>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</si>
  <si>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</si>
  <si>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</si>
  <si>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</si>
  <si>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</si>
  <si>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</si>
  <si>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</si>
  <si>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</si>
  <si>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</si>
  <si>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</si>
  <si>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</si>
  <si>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</si>
  <si>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</si>
  <si>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</si>
  <si>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</si>
  <si>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</si>
  <si>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</si>
  <si>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</si>
  <si>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</si>
  <si>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</si>
  <si>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</si>
  <si>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</si>
  <si>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</si>
  <si>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</si>
  <si>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</si>
  <si>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</si>
  <si>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</si>
  <si>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</si>
  <si>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</si>
  <si>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</si>
  <si>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</si>
  <si>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</si>
  <si>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</si>
  <si>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</si>
  <si>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</si>
  <si>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</si>
  <si>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</si>
  <si>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</si>
  <si>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</si>
  <si>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</si>
  <si>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</si>
  <si>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</si>
  <si>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</si>
  <si>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</si>
  <si>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</si>
  <si>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</si>
  <si>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</si>
  <si>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</si>
  <si>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</si>
  <si>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</si>
  <si>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</si>
  <si>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</si>
  <si>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</si>
  <si>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</si>
  <si>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</si>
  <si>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</si>
  <si>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</si>
  <si>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</si>
  <si>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</si>
  <si>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</si>
  <si>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</si>
  <si>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</si>
  <si>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</si>
  <si>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</si>
  <si>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</si>
  <si>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</si>
  <si>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</si>
  <si>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</si>
  <si>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</si>
  <si>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</si>
  <si>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</si>
  <si>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</si>
  <si>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</si>
  <si>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</si>
  <si>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</si>
  <si>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</si>
  <si>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</si>
  <si>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</si>
  <si>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</si>
  <si>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</si>
  <si>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</si>
  <si>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</si>
  <si>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</si>
  <si>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</si>
  <si>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</si>
  <si>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</si>
  <si>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</si>
  <si>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</si>
  <si>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</si>
  <si>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</si>
  <si>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</si>
  <si>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</si>
  <si>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</si>
  <si>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</si>
  <si>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</si>
  <si>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</si>
  <si>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</si>
  <si>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</si>
  <si>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</si>
  <si>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</si>
  <si>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</si>
  <si>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</si>
  <si>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</si>
  <si>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</si>
  <si>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</si>
  <si>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</si>
  <si>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</si>
  <si>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</si>
  <si>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</si>
  <si>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</si>
  <si>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</si>
  <si>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</si>
  <si>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</si>
  <si>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</si>
  <si>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</si>
  <si>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</si>
  <si>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</si>
  <si>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</si>
  <si>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</si>
  <si>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</si>
  <si>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</si>
  <si>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</si>
  <si>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</si>
  <si>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</si>
  <si>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</si>
  <si>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</si>
  <si>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</si>
  <si>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</si>
  <si>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</si>
  <si>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</si>
  <si>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</si>
  <si>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</si>
  <si>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</si>
  <si>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</si>
  <si>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</si>
  <si>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</si>
  <si>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</si>
  <si>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</si>
  <si>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</si>
  <si>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</si>
  <si>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</si>
  <si>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</si>
  <si>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</si>
  <si>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</si>
  <si>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</si>
  <si>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</si>
  <si>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</si>
  <si>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</si>
  <si>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</si>
  <si>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</si>
  <si>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</si>
  <si>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</si>
  <si>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</si>
  <si>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</si>
  <si>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</si>
  <si>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</si>
  <si>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</si>
  <si>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</si>
  <si>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</si>
  <si>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</si>
  <si>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</si>
  <si>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</si>
  <si>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</si>
  <si>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</si>
  <si>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</si>
  <si>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</si>
  <si>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</si>
  <si>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</si>
  <si>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</si>
  <si>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</si>
  <si>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</si>
  <si>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</si>
  <si>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</si>
  <si>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</si>
  <si>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</si>
  <si>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</si>
  <si>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</si>
  <si>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</si>
  <si>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</si>
  <si>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</si>
  <si>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</si>
  <si>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</si>
  <si>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</si>
  <si>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</si>
  <si>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</si>
  <si>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</si>
  <si>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</si>
  <si>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</si>
  <si>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</si>
  <si>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</si>
  <si>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</si>
  <si>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</si>
  <si>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</si>
  <si>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</si>
  <si>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</si>
  <si>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</si>
  <si>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</si>
  <si>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</si>
  <si>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</si>
  <si>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</si>
  <si>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</si>
  <si>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</si>
  <si>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</si>
  <si>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</si>
  <si>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</si>
  <si>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</si>
  <si>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</si>
  <si>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</si>
  <si>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</si>
  <si>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</si>
  <si>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</si>
  <si>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</si>
  <si>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</si>
  <si>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</si>
  <si>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</si>
  <si>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</si>
  <si>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</si>
  <si>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</si>
  <si>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</si>
  <si>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</si>
  <si>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</si>
  <si>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</si>
  <si>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</si>
  <si>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</si>
  <si>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</si>
  <si>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</si>
  <si>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</si>
  <si>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</si>
  <si>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</si>
  <si>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</si>
  <si>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</si>
  <si>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</si>
  <si>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</si>
  <si>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</si>
  <si>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</si>
  <si>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</si>
  <si>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</si>
  <si>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</si>
  <si>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</si>
  <si>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</si>
  <si>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</si>
  <si>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</si>
  <si>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</si>
  <si>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</si>
  <si>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</si>
  <si>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</si>
  <si>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</si>
  <si>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</si>
  <si>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</si>
  <si>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</si>
  <si>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</si>
  <si>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</si>
  <si>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</si>
  <si>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</si>
  <si>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</si>
  <si>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</si>
  <si>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</si>
  <si>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</si>
  <si>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</si>
  <si>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</si>
  <si>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</si>
  <si>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</si>
  <si>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</si>
  <si>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</si>
  <si>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</si>
  <si>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</si>
  <si>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</si>
  <si>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</si>
  <si>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</si>
  <si>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</si>
  <si>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</si>
  <si>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</si>
  <si>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</si>
  <si>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</si>
  <si>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</si>
  <si>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</si>
  <si>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</si>
  <si>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</si>
  <si>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</si>
  <si>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</si>
  <si>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</si>
  <si>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</si>
  <si>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</si>
  <si>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</si>
  <si>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</si>
  <si>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</si>
  <si>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</si>
  <si>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</si>
  <si>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</si>
  <si>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</si>
  <si>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</si>
  <si>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</si>
  <si>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</si>
  <si>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</si>
  <si>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</si>
  <si>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</si>
  <si>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</si>
  <si>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</si>
  <si>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</si>
  <si>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</si>
  <si>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</si>
  <si>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</si>
  <si>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</si>
  <si>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</si>
  <si>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</si>
  <si>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</si>
  <si>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</si>
  <si>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</si>
  <si>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</si>
  <si>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</si>
  <si>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</si>
  <si>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</si>
  <si>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</si>
  <si>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</si>
  <si>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</si>
  <si>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</si>
  <si>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</si>
  <si>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</si>
  <si>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</si>
  <si>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</si>
  <si>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</si>
  <si>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</si>
  <si>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</si>
  <si>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</si>
  <si>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</si>
  <si>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</si>
  <si>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</si>
  <si>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</si>
  <si>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</si>
  <si>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</si>
  <si>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</si>
  <si>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</si>
  <si>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</si>
  <si>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</si>
  <si>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</si>
  <si>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</si>
  <si>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</si>
  <si>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</si>
  <si>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</si>
  <si>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</si>
  <si>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</si>
  <si>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</si>
  <si>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</si>
  <si>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</si>
  <si>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</si>
  <si>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</si>
  <si>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</si>
  <si>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</si>
  <si>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</si>
  <si>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</si>
  <si>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</si>
  <si>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</si>
  <si>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</si>
  <si>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</si>
  <si>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</si>
  <si>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</si>
  <si>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</si>
  <si>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</si>
  <si>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</si>
  <si>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</si>
  <si>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</si>
  <si>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</si>
  <si>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</si>
  <si>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</si>
  <si>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</si>
  <si>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</si>
  <si>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</si>
  <si>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</si>
  <si>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</si>
  <si>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</si>
  <si>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</si>
  <si>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</si>
  <si>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</si>
  <si>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</si>
  <si>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</si>
  <si>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</si>
  <si>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</si>
  <si>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</si>
  <si>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</si>
  <si>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</si>
  <si>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</si>
  <si>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</si>
  <si>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</si>
  <si>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</si>
  <si>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</si>
  <si>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</si>
  <si>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</si>
  <si>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</si>
  <si>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</si>
  <si>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</si>
  <si>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</si>
  <si>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</si>
  <si>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</si>
  <si>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</si>
  <si>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</si>
  <si>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</si>
  <si>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</si>
  <si>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</si>
  <si>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</si>
  <si>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</si>
  <si>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</si>
  <si>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</si>
  <si>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</si>
  <si>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</si>
  <si>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</si>
  <si>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</si>
  <si>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</si>
  <si>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</si>
  <si>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</si>
  <si>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</si>
  <si>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</si>
  <si>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</si>
  <si>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</si>
  <si>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</si>
  <si>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</si>
  <si>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</si>
  <si>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</si>
  <si>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</si>
  <si>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</si>
  <si>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</si>
  <si>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</si>
  <si>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</si>
  <si>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</si>
  <si>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</si>
  <si>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</si>
  <si>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</si>
  <si>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</si>
  <si>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</si>
  <si>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</si>
  <si>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</si>
  <si>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</si>
  <si>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</si>
  <si>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</si>
  <si>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</si>
  <si>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</si>
  <si>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</si>
  <si>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</si>
  <si>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</si>
  <si>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</si>
  <si>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</si>
  <si>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</si>
  <si>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</si>
  <si>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</si>
  <si>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</si>
  <si>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</si>
  <si>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</si>
  <si>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</si>
  <si>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</si>
  <si>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</si>
  <si>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</si>
  <si>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</si>
  <si>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</si>
  <si>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</si>
  <si>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</si>
  <si>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</si>
  <si>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</si>
  <si>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</si>
  <si>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</si>
  <si>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</si>
  <si>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</si>
  <si>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</si>
  <si>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</si>
  <si>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</si>
  <si>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</si>
  <si>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</si>
  <si>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</si>
  <si>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</si>
  <si>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</si>
  <si>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</si>
  <si>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</si>
  <si>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</si>
  <si>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</si>
  <si>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</si>
  <si>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</si>
  <si>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</si>
  <si>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</si>
  <si>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</si>
  <si>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</si>
  <si>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</si>
  <si>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</si>
  <si>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</si>
  <si>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</si>
  <si>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</si>
  <si>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</si>
  <si>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</si>
  <si>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</si>
  <si>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</si>
  <si>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</si>
  <si>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</si>
  <si>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</si>
  <si>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</si>
  <si>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</si>
  <si>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</si>
  <si>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</si>
  <si>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</si>
  <si>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</si>
  <si>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</si>
  <si>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</si>
  <si>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</si>
  <si>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</si>
  <si>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</si>
  <si>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</si>
  <si>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</si>
  <si>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</si>
  <si>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</si>
  <si>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</si>
  <si>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</si>
  <si>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</si>
  <si>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</si>
  <si>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</si>
  <si>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</si>
  <si>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</si>
  <si>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</si>
  <si>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</si>
  <si>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</si>
  <si>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</si>
  <si>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</si>
  <si>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</si>
  <si>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</si>
  <si>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</si>
  <si>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</si>
  <si>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</si>
  <si>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</si>
  <si>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</si>
  <si>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</si>
  <si>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</si>
  <si>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</si>
  <si>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</si>
  <si>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</si>
  <si>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</si>
  <si>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</si>
  <si>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</si>
  <si>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</si>
  <si>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</si>
  <si>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</si>
  <si>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</si>
  <si>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</si>
  <si>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</si>
  <si>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</si>
  <si>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</si>
  <si>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</si>
  <si>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</si>
  <si>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</si>
  <si>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</si>
  <si>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</si>
  <si>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</si>
  <si>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</si>
  <si>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</si>
  <si>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</si>
  <si>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</si>
  <si>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</si>
  <si>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</si>
  <si>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</si>
  <si>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</si>
  <si>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</si>
  <si>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</si>
  <si>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</si>
  <si>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</si>
  <si>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</si>
  <si>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</si>
  <si>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</si>
  <si>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</si>
  <si>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</si>
  <si>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</si>
  <si>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</si>
  <si>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</si>
  <si>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</si>
  <si>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</si>
  <si>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</si>
  <si>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</si>
  <si>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</si>
  <si>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</si>
  <si>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</si>
  <si>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</si>
  <si>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</si>
  <si>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</si>
  <si>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</si>
  <si>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</si>
  <si>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</si>
  <si>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</si>
  <si>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</si>
  <si>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</si>
  <si>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</si>
  <si>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</si>
  <si>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</si>
  <si>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</si>
  <si>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</si>
  <si>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</si>
  <si>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</si>
  <si>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</si>
  <si>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</si>
  <si>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</si>
  <si>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</si>
  <si>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</si>
  <si>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</si>
  <si>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</si>
  <si>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</si>
  <si>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</si>
  <si>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</si>
  <si>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</si>
  <si>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</si>
  <si>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</si>
  <si>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</si>
  <si>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</si>
  <si>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</si>
  <si>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</si>
  <si>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</si>
  <si>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</si>
  <si>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</si>
  <si>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</si>
  <si>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</si>
  <si>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</si>
  <si>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</si>
  <si>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</si>
  <si>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</si>
  <si>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</si>
  <si>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</si>
  <si>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</si>
  <si>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</si>
  <si>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</si>
  <si>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</si>
  <si>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</si>
  <si>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</si>
  <si>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</si>
  <si>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</si>
  <si>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</si>
  <si>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</si>
  <si>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</si>
  <si>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</si>
  <si>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</si>
  <si>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</si>
  <si>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</si>
  <si>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</si>
  <si>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</si>
  <si>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</si>
  <si>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</si>
  <si>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</si>
  <si>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</si>
  <si>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</si>
  <si>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</si>
  <si>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</si>
  <si>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</si>
  <si>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</si>
  <si>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</si>
  <si>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</si>
  <si>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</si>
  <si>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</si>
  <si>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</si>
  <si>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</si>
  <si>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</si>
  <si>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</si>
  <si>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</si>
  <si>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</si>
  <si>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</si>
  <si>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</si>
  <si>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</si>
  <si>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</si>
  <si>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</si>
  <si>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</si>
  <si>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</si>
  <si>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</si>
  <si>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</si>
  <si>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</si>
  <si>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</si>
  <si>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</si>
  <si>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</si>
  <si>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</si>
  <si>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</si>
  <si>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</si>
  <si>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</si>
  <si>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</si>
  <si>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</si>
  <si>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</si>
  <si>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</si>
  <si>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</si>
  <si>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</si>
  <si>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</si>
  <si>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</si>
  <si>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</si>
  <si>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</si>
  <si>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</si>
  <si>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</si>
  <si>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</si>
  <si>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</si>
  <si>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</si>
  <si>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</si>
  <si>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</si>
  <si>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</si>
  <si>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</si>
  <si>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</si>
  <si>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</si>
  <si>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</si>
  <si>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</si>
  <si>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</si>
  <si>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</si>
  <si>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</si>
  <si>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</si>
  <si>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</si>
  <si>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</si>
  <si>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</si>
  <si>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</si>
  <si>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</si>
  <si>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</si>
  <si>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</si>
  <si>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</si>
  <si>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</si>
  <si>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</si>
  <si>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</si>
  <si>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</si>
  <si>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</si>
  <si>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</si>
  <si>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</si>
  <si>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</si>
  <si>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</si>
  <si>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</si>
  <si>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</si>
  <si>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</si>
  <si>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</si>
  <si>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</si>
  <si>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</si>
  <si>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</si>
  <si>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</si>
  <si>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</si>
  <si>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</si>
  <si>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</si>
  <si>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</si>
  <si>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</si>
  <si>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</si>
  <si>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</si>
  <si>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</si>
  <si>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</si>
  <si>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</si>
  <si>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</si>
  <si>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</si>
  <si>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</si>
  <si>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</si>
  <si>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</si>
  <si>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</si>
  <si>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</si>
  <si>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</si>
  <si>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</si>
  <si>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</si>
  <si>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</si>
  <si>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</si>
  <si>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</si>
  <si>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</si>
  <si>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</si>
  <si>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</si>
  <si>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</si>
  <si>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</si>
  <si>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</si>
  <si>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</si>
  <si>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</si>
  <si>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</si>
  <si>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</si>
  <si>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</si>
  <si>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</si>
  <si>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</si>
  <si>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</si>
  <si>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</si>
  <si>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</si>
  <si>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</si>
  <si>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</si>
  <si>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</si>
  <si>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</si>
  <si>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</si>
  <si>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</si>
  <si>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</si>
  <si>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</si>
  <si>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</si>
  <si>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</si>
  <si>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</si>
  <si>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</si>
  <si>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</si>
  <si>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</si>
  <si>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</si>
  <si>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</si>
  <si>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</si>
  <si>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</si>
  <si>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</si>
  <si>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</si>
  <si>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</si>
  <si>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</si>
  <si>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</si>
  <si>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</si>
  <si>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</si>
  <si>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</si>
  <si>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</si>
  <si>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</si>
  <si>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</si>
  <si>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</si>
  <si>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</si>
  <si>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</si>
  <si>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</si>
  <si>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</si>
  <si>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</si>
  <si>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</si>
  <si>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</si>
  <si>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</si>
  <si>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</si>
  <si>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</si>
  <si>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</si>
  <si>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</si>
  <si>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</si>
  <si>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</si>
  <si>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</si>
  <si>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</si>
  <si>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</si>
  <si>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</si>
  <si>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</si>
  <si>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</si>
  <si>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</si>
  <si>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</si>
  <si>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</si>
  <si>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</si>
  <si>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</si>
  <si>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</si>
  <si>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</si>
  <si>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</si>
  <si>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</si>
  <si>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</si>
  <si>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</si>
  <si>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</si>
  <si>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</si>
  <si>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</si>
  <si>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</si>
  <si>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</si>
  <si>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</si>
  <si>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</si>
  <si>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</si>
  <si>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</si>
  <si>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</si>
  <si>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</si>
  <si>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</si>
  <si>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</si>
  <si>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</si>
  <si>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</si>
  <si>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</si>
  <si>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</si>
  <si>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</si>
  <si>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</si>
  <si>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</si>
  <si>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</si>
  <si>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</si>
  <si>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</si>
  <si>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</si>
  <si>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</si>
  <si>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</si>
  <si>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</si>
  <si>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</si>
  <si>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</si>
  <si>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</si>
  <si>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</si>
  <si>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</si>
  <si>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</si>
  <si>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</si>
  <si>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</si>
  <si>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</si>
  <si>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</si>
  <si>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</si>
  <si>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</si>
  <si>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</si>
  <si>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</si>
  <si>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</si>
  <si>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</si>
  <si>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</si>
  <si>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</si>
  <si>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</si>
  <si>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</si>
  <si>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</si>
  <si>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</si>
  <si>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</si>
  <si>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</si>
  <si>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</si>
  <si>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</si>
  <si>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</si>
  <si>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</si>
  <si>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</si>
  <si>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</si>
  <si>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</si>
  <si>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</si>
  <si>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</si>
  <si>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</si>
  <si>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</si>
  <si>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</si>
  <si>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</si>
  <si>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</si>
  <si>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</si>
  <si>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</si>
  <si>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</si>
  <si>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</si>
  <si>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</si>
  <si>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</si>
  <si>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</si>
  <si>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</si>
  <si>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</si>
  <si>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</si>
  <si>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</si>
  <si>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</si>
  <si>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</si>
  <si>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</si>
  <si>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</si>
  <si>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</si>
  <si>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</si>
  <si>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</si>
  <si>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</si>
  <si>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</si>
  <si>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</si>
  <si>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</si>
  <si>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</si>
  <si>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</si>
  <si>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</si>
  <si>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</si>
  <si>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</si>
  <si>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</si>
  <si>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</si>
  <si>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</si>
  <si>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</si>
  <si>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</si>
  <si>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</si>
  <si>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</si>
  <si>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</si>
  <si>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</si>
  <si>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</si>
  <si>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</si>
  <si>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</si>
  <si>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</si>
  <si>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</si>
  <si>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</si>
  <si>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</si>
  <si>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</si>
  <si>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</si>
  <si>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</si>
  <si>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</si>
  <si>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</si>
  <si>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</si>
  <si>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</si>
  <si>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</si>
  <si>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</si>
  <si>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</si>
  <si>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</si>
  <si>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</si>
  <si>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</si>
  <si>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</si>
  <si>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</si>
  <si>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</si>
  <si>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</si>
  <si>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</si>
  <si>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</si>
  <si>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</si>
  <si>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</si>
  <si>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</si>
  <si>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</si>
  <si>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</si>
  <si>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</si>
  <si>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</si>
  <si>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</si>
  <si>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</si>
  <si>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</si>
  <si>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</si>
  <si>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</si>
  <si>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</si>
  <si>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</si>
  <si>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</si>
  <si>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</si>
  <si>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</si>
  <si>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</si>
  <si>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</si>
  <si>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</si>
  <si>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</si>
  <si>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</si>
  <si>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</si>
  <si>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</si>
  <si>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</si>
  <si>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</si>
  <si>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</si>
  <si>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</si>
  <si>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</si>
  <si>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</si>
  <si>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</si>
  <si>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</si>
  <si>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</si>
  <si>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</si>
  <si>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</si>
  <si>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</si>
  <si>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</si>
  <si>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</si>
  <si>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</si>
  <si>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</si>
  <si>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</si>
  <si>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</si>
  <si>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</si>
  <si>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</si>
  <si>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</si>
  <si>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</si>
  <si>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</si>
  <si>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</si>
  <si>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</si>
  <si>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</si>
  <si>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</si>
  <si>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</si>
  <si>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</si>
  <si>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</si>
  <si>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</si>
  <si>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</si>
  <si>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</si>
  <si>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</si>
  <si>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</si>
  <si>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</si>
  <si>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</si>
  <si>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</si>
  <si>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</si>
  <si>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</si>
  <si>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</si>
  <si>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</si>
  <si>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</si>
  <si>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</si>
  <si>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</si>
  <si>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</si>
  <si>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</si>
  <si>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</si>
  <si>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</si>
  <si>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</si>
  <si>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</si>
  <si>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</si>
  <si>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</si>
  <si>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</si>
  <si>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</si>
  <si>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</si>
  <si>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</si>
  <si>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</si>
  <si>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</si>
  <si>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</si>
  <si>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</si>
  <si>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</si>
  <si>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</si>
  <si>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</si>
  <si>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</si>
  <si>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</si>
  <si>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</si>
  <si>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</si>
  <si>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</si>
  <si>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</si>
  <si>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</si>
  <si>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</si>
  <si>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</si>
  <si>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</si>
  <si>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</si>
  <si>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</si>
  <si>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</si>
  <si>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</si>
  <si>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</si>
  <si>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</si>
  <si>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</si>
  <si>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</si>
  <si>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</si>
  <si>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</si>
  <si>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</si>
  <si>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</si>
  <si>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</si>
  <si>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</si>
  <si>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</si>
  <si>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</si>
  <si>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</si>
  <si>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</si>
  <si>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</si>
  <si>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</si>
  <si>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</si>
  <si>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</si>
  <si>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</si>
  <si>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</si>
  <si>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</si>
  <si>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</si>
  <si>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</si>
  <si>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</si>
  <si>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</si>
  <si>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</si>
  <si>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</si>
  <si>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</si>
  <si>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</si>
  <si>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</si>
  <si>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</si>
  <si>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</si>
  <si>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</si>
  <si>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</si>
  <si>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</si>
  <si>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</si>
  <si>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</si>
  <si>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</si>
  <si>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</si>
  <si>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</si>
  <si>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</si>
  <si>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</si>
  <si>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</si>
  <si>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</si>
  <si>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</si>
  <si>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</si>
  <si>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</si>
  <si>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</si>
  <si>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</si>
  <si>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</si>
  <si>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</si>
  <si>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</si>
  <si>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</si>
  <si>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</si>
  <si>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</si>
  <si>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</si>
  <si>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</si>
  <si>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</si>
  <si>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</si>
  <si>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</si>
  <si>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</si>
  <si>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</si>
  <si>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</si>
  <si>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</si>
  <si>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</si>
  <si>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</si>
  <si>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</si>
  <si>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</si>
  <si>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</si>
  <si>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</si>
  <si>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</si>
  <si>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</si>
  <si>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</si>
  <si>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</si>
  <si>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</si>
  <si>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</si>
  <si>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</si>
  <si>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</si>
  <si>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</si>
  <si>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</si>
  <si>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</si>
  <si>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</si>
  <si>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</si>
  <si>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</si>
  <si>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</si>
  <si>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</si>
  <si>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</si>
  <si>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</si>
  <si>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</si>
  <si>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</si>
  <si>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</si>
  <si>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</si>
  <si>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</si>
  <si>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</si>
  <si>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</si>
  <si>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</si>
  <si>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</si>
  <si>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</si>
  <si>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</si>
  <si>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</si>
  <si>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</si>
  <si>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</si>
  <si>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</si>
  <si>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</si>
  <si>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</si>
  <si>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</si>
  <si>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</si>
  <si>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</si>
  <si>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</si>
  <si>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</si>
  <si>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</si>
  <si>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</si>
  <si>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</si>
  <si>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</si>
  <si>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</si>
  <si>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</si>
  <si>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</si>
  <si>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</si>
  <si>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</si>
  <si>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</si>
  <si>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</si>
  <si>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</si>
  <si>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</si>
  <si>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</si>
  <si>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</si>
  <si>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</si>
  <si>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</si>
  <si>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</si>
  <si>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</si>
  <si>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</si>
  <si>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</si>
  <si>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</si>
  <si>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</si>
  <si>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</si>
  <si>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</si>
  <si>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</si>
  <si>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</si>
  <si>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</si>
  <si>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</si>
  <si>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</si>
  <si>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</si>
  <si>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</si>
  <si>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</si>
  <si>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</si>
  <si>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</si>
  <si>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</si>
  <si>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</si>
  <si>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</si>
  <si>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</si>
  <si>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</si>
  <si>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</si>
  <si>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</si>
  <si>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</si>
  <si>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</si>
  <si>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</si>
  <si>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</si>
  <si>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</si>
  <si>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</si>
  <si>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</si>
  <si>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</si>
  <si>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</si>
  <si>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</si>
  <si>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</si>
  <si>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</si>
  <si>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</si>
  <si>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</si>
  <si>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</si>
  <si>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</si>
  <si>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</si>
  <si>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</si>
  <si>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</si>
  <si>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</si>
  <si>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</si>
  <si>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</si>
  <si>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</si>
  <si>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</si>
  <si>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</si>
  <si>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</si>
  <si>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</si>
  <si>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</si>
  <si>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</si>
  <si>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</si>
  <si>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</si>
  <si>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</si>
  <si>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</si>
  <si>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</si>
  <si>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</si>
  <si>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</si>
  <si>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</si>
  <si>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</si>
  <si>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</si>
  <si>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</si>
  <si>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</si>
  <si>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</si>
  <si>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</si>
  <si>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</si>
  <si>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</si>
  <si>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</si>
  <si>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</si>
  <si>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</si>
  <si>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</si>
  <si>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</si>
  <si>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</si>
  <si>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</si>
  <si>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</si>
  <si>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</si>
  <si>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</si>
  <si>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</si>
  <si>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</si>
  <si>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</si>
  <si>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</si>
  <si>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</si>
  <si>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</si>
  <si>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</si>
  <si>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</si>
  <si>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</si>
  <si>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</si>
  <si>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</si>
  <si>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</si>
  <si>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</si>
  <si>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</si>
  <si>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</si>
  <si>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</si>
  <si>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</si>
  <si>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</si>
  <si>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</si>
  <si>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</si>
  <si>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</si>
  <si>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</si>
  <si>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</si>
  <si>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</si>
  <si>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</si>
  <si>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</si>
  <si>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</si>
  <si>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</si>
  <si>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</si>
  <si>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</si>
  <si>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</si>
  <si>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</si>
  <si>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</si>
  <si>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</si>
  <si>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</si>
  <si>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</si>
  <si>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</si>
  <si>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</si>
  <si>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</si>
  <si>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</si>
  <si>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</si>
  <si>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</si>
  <si>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</si>
  <si>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</si>
  <si>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</si>
  <si>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</si>
  <si>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</si>
  <si>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</si>
  <si>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</si>
  <si>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</si>
  <si>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</si>
  <si>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</si>
  <si>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</si>
  <si>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</si>
  <si>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</si>
  <si>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</si>
  <si>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</si>
  <si>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</si>
  <si>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</si>
  <si>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</si>
  <si>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</si>
  <si>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</si>
  <si>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</si>
  <si>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</si>
  <si>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</si>
  <si>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</si>
  <si>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</si>
  <si>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</si>
  <si>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</si>
  <si>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</si>
  <si>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</si>
  <si>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</si>
  <si>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</si>
  <si>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</si>
  <si>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</si>
  <si>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</si>
  <si>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</si>
  <si>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</si>
  <si>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</si>
  <si>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</si>
  <si>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</si>
  <si>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</si>
  <si>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</si>
  <si>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</si>
  <si>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</si>
  <si>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</si>
  <si>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</si>
  <si>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</si>
  <si>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</si>
  <si>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</si>
  <si>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</si>
  <si>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</si>
  <si>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</si>
  <si>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</si>
  <si>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</si>
  <si>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</si>
  <si>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</si>
  <si>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</si>
  <si>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</si>
  <si>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</si>
  <si>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</si>
  <si>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</si>
  <si>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</si>
  <si>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</si>
  <si>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</si>
  <si>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</si>
  <si>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</si>
  <si>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</si>
  <si>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</si>
  <si>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</si>
  <si>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</si>
  <si>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</si>
  <si>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</si>
  <si>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</si>
  <si>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</si>
  <si>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</si>
  <si>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</si>
  <si>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</si>
  <si>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</si>
  <si>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</si>
  <si>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</si>
  <si>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</si>
  <si>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</si>
  <si>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</si>
  <si>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</si>
  <si>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</si>
  <si>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</si>
  <si>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</si>
  <si>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</si>
  <si>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</si>
  <si>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</si>
  <si>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</si>
  <si>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</si>
  <si>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</si>
  <si>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</si>
  <si>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</si>
  <si>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</si>
  <si>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</si>
  <si>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</si>
  <si>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</si>
  <si>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</si>
  <si>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</si>
  <si>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</si>
  <si>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</si>
  <si>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</si>
  <si>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</si>
  <si>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</si>
  <si>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</si>
  <si>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</si>
  <si>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</si>
  <si>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</si>
  <si>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</si>
  <si>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</si>
  <si>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</si>
  <si>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</si>
  <si>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</si>
  <si>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</si>
  <si>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</si>
  <si>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</si>
  <si>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</si>
  <si>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</si>
  <si>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</si>
  <si>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</si>
  <si>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</si>
  <si>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</si>
  <si>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</si>
  <si>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</si>
  <si>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</si>
  <si>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</si>
  <si>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</si>
  <si>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</si>
  <si>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</si>
  <si>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</si>
  <si>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</si>
  <si>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</si>
  <si>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</si>
  <si>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</si>
  <si>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</si>
  <si>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</si>
  <si>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</si>
  <si>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</si>
  <si>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</si>
  <si>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</si>
  <si>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</si>
  <si>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</si>
  <si>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</si>
  <si>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</si>
  <si>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</si>
  <si>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</si>
  <si>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</si>
  <si>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</si>
  <si>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</si>
  <si>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</si>
  <si>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</si>
  <si>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</si>
  <si>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</si>
  <si>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</si>
  <si>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</si>
  <si>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</si>
  <si>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</si>
  <si>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</si>
  <si>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</si>
  <si>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</si>
  <si>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</si>
  <si>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</si>
  <si>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</si>
  <si>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</si>
  <si>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</si>
  <si>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</si>
  <si>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</si>
  <si>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</si>
  <si>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</si>
  <si>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</si>
  <si>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</si>
  <si>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</si>
  <si>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</si>
  <si>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</si>
  <si>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</si>
  <si>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</si>
  <si>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</si>
  <si>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</si>
  <si>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</si>
  <si>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</si>
  <si>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</si>
  <si>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</si>
  <si>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</si>
  <si>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</si>
  <si>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</si>
  <si>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</si>
  <si>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</si>
  <si>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</si>
  <si>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</si>
  <si>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</si>
  <si>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</si>
  <si>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</si>
  <si>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</si>
  <si>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</si>
  <si>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</si>
  <si>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</si>
  <si>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</si>
  <si>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</si>
  <si>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</si>
  <si>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</si>
  <si>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</si>
  <si>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</si>
  <si>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</si>
  <si>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</si>
  <si>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</si>
  <si>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</si>
  <si>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</si>
  <si>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</si>
  <si>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</si>
  <si>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</si>
  <si>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</si>
  <si>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</si>
  <si>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</si>
  <si>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</si>
  <si>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</si>
  <si>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</si>
  <si>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</si>
  <si>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</si>
  <si>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</si>
  <si>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</si>
  <si>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</si>
  <si>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</si>
  <si>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</si>
  <si>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</si>
  <si>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</si>
  <si>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</si>
  <si>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</si>
  <si>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</si>
  <si>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</si>
  <si>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</si>
  <si>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</si>
  <si>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</si>
  <si>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</si>
  <si>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</si>
  <si>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</si>
  <si>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</si>
  <si>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</si>
  <si>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</si>
  <si>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</si>
  <si>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</si>
  <si>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</si>
  <si>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</si>
  <si>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</si>
  <si>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</si>
  <si>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</si>
  <si>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</si>
  <si>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</si>
  <si>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</si>
  <si>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</si>
  <si>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</si>
  <si>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</si>
  <si>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</si>
  <si>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</si>
  <si>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</si>
  <si>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</si>
  <si>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</si>
  <si>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</si>
  <si>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</si>
  <si>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</si>
  <si>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</si>
  <si>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</si>
  <si>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</si>
  <si>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</si>
  <si>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</si>
  <si>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</si>
  <si>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</si>
  <si>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</si>
  <si>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</si>
  <si>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</si>
  <si>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</si>
  <si>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</si>
  <si>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</si>
  <si>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</si>
  <si>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</si>
  <si>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</si>
  <si>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</si>
  <si>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</si>
  <si>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</si>
  <si>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</si>
  <si>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</si>
  <si>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</si>
  <si>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</si>
  <si>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</si>
  <si>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</si>
  <si>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</si>
  <si>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</si>
  <si>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</si>
  <si>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</si>
  <si>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</si>
  <si>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</si>
  <si>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</si>
  <si>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</si>
  <si>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</si>
  <si>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</si>
  <si>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</si>
  <si>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</si>
  <si>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</si>
  <si>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</si>
  <si>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</si>
  <si>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</si>
  <si>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</si>
  <si>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</si>
  <si>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</si>
  <si>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</si>
  <si>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</si>
  <si>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</si>
  <si>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</si>
  <si>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</si>
  <si>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</si>
  <si>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</si>
  <si>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</si>
  <si>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</si>
  <si>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</si>
  <si>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</si>
  <si>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</si>
  <si>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</si>
  <si>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</si>
  <si>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</si>
  <si>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</si>
  <si>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</si>
  <si>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</si>
  <si>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</si>
  <si>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</si>
  <si>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</si>
  <si>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</si>
  <si>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</si>
  <si>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</si>
  <si>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</si>
  <si>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</si>
  <si>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</si>
  <si>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</si>
  <si>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</si>
  <si>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</si>
  <si>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</si>
  <si>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</si>
  <si>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</si>
  <si>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</si>
  <si>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</si>
  <si>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</si>
  <si>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</si>
  <si>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</si>
  <si>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</si>
  <si>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</si>
  <si>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</si>
  <si>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</si>
  <si>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</si>
  <si>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</si>
  <si>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</si>
  <si>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</si>
  <si>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</si>
  <si>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</si>
  <si>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</si>
  <si>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</si>
  <si>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</si>
  <si>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</si>
  <si>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</si>
  <si>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</si>
  <si>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</si>
  <si>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</si>
  <si>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</si>
  <si>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</si>
  <si>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</si>
  <si>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</si>
  <si>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</si>
  <si>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</si>
  <si>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</si>
  <si>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</si>
  <si>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</si>
  <si>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</si>
  <si>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</si>
  <si>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</si>
  <si>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</si>
  <si>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</si>
  <si>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</si>
  <si>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</si>
  <si>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</si>
  <si>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</si>
  <si>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</si>
  <si>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</si>
  <si>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</si>
  <si>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</si>
  <si>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</si>
  <si>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</si>
  <si>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</si>
  <si>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</si>
  <si>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</si>
  <si>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</si>
  <si>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</si>
  <si>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</si>
  <si>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</si>
  <si>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</si>
  <si>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</si>
  <si>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</si>
  <si>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</si>
  <si>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</si>
  <si>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</si>
  <si>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</si>
  <si>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</si>
  <si>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</si>
  <si>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</si>
  <si>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</si>
  <si>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</si>
  <si>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</si>
  <si>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</si>
  <si>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</si>
  <si>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</si>
  <si>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</si>
  <si>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</si>
  <si>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</si>
  <si>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</si>
  <si>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</si>
  <si>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</si>
  <si>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</si>
  <si>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</si>
  <si>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</si>
  <si>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</si>
  <si>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</si>
  <si>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</si>
  <si>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</si>
  <si>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</si>
  <si>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</si>
  <si>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</si>
  <si>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</si>
  <si>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</si>
  <si>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</si>
  <si>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</si>
  <si>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</si>
  <si>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</si>
  <si>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</si>
  <si>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</si>
  <si>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</si>
  <si>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</si>
  <si>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</si>
  <si>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</si>
  <si>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</si>
  <si>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</si>
  <si>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</si>
  <si>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</si>
  <si>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</si>
  <si>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</si>
  <si>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</si>
  <si>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</si>
  <si>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</si>
  <si>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</si>
  <si>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</si>
  <si>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</si>
  <si>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</si>
  <si>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</si>
  <si>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</si>
  <si>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</si>
  <si>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</si>
  <si>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</si>
  <si>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</si>
  <si>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</si>
  <si>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</si>
  <si>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</si>
  <si>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</si>
  <si>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</si>
  <si>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</si>
  <si>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</si>
  <si>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</si>
  <si>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</si>
  <si>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</si>
  <si>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</si>
  <si>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</si>
  <si>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</si>
  <si>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</si>
  <si>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</si>
  <si>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</si>
  <si>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</si>
  <si>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</si>
  <si>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</si>
  <si>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</si>
  <si>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</si>
  <si>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</si>
  <si>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</si>
  <si>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</si>
  <si>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</si>
  <si>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</si>
  <si>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</si>
  <si>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</si>
  <si>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</si>
  <si>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</si>
  <si>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</si>
  <si>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</si>
  <si>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</si>
  <si>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</si>
  <si>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</si>
  <si>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</si>
  <si>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</si>
  <si>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</si>
  <si>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</si>
  <si>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</si>
  <si>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</si>
  <si>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</si>
  <si>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</si>
  <si>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</si>
  <si>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</si>
  <si>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</si>
  <si>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</si>
  <si>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</si>
  <si>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</si>
  <si>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</si>
  <si>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</si>
  <si>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</si>
  <si>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</si>
  <si>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</si>
  <si>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</si>
  <si>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</si>
  <si>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</si>
  <si>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</si>
  <si>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</si>
  <si>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</si>
  <si>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</si>
  <si>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</si>
  <si>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</si>
  <si>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</si>
  <si>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</si>
  <si>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</si>
  <si>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</si>
  <si>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</si>
  <si>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</si>
  <si>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</si>
  <si>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</si>
  <si>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</si>
  <si>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</si>
  <si>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</si>
  <si>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</si>
  <si>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</si>
  <si>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</si>
  <si>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</si>
  <si>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</si>
  <si>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</si>
  <si>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</si>
  <si>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</si>
  <si>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</si>
  <si>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</si>
  <si>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</si>
  <si>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</si>
  <si>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</si>
  <si>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</si>
  <si>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</si>
  <si>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</si>
  <si>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</si>
  <si>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</si>
  <si>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</si>
  <si>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</si>
  <si>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</si>
  <si>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</si>
  <si>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</si>
  <si>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</si>
  <si>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</si>
  <si>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</si>
  <si>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</si>
  <si>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</si>
  <si>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</si>
  <si>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</si>
  <si>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</si>
  <si>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</si>
  <si>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</si>
  <si>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</si>
  <si>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</si>
  <si>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</si>
  <si>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</si>
  <si>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</si>
  <si>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</si>
  <si>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</si>
  <si>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</si>
  <si>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</si>
  <si>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</si>
  <si>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</si>
  <si>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</si>
  <si>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</si>
  <si>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</si>
  <si>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</si>
  <si>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</si>
  <si>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</si>
  <si>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</si>
  <si>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</si>
  <si>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</si>
  <si>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</si>
  <si>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</si>
  <si>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</si>
  <si>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</si>
  <si>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</si>
  <si>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</si>
  <si>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</si>
  <si>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</si>
  <si>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</si>
  <si>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</si>
  <si>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</si>
  <si>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</si>
  <si>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</si>
  <si>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</si>
  <si>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</si>
  <si>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</si>
  <si>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</si>
  <si>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</si>
  <si>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</si>
  <si>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</si>
  <si>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</si>
  <si>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</si>
  <si>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</si>
  <si>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</si>
  <si>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</si>
  <si>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</si>
  <si>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</si>
  <si>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</si>
  <si>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</si>
  <si>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</si>
  <si>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</si>
  <si>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</si>
  <si>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</si>
  <si>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</si>
  <si>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</si>
  <si>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</si>
  <si>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</si>
  <si>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</si>
  <si>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</si>
  <si>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</si>
  <si>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</si>
  <si>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</si>
  <si>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</si>
  <si>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</si>
  <si>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</si>
  <si>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</si>
  <si>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</si>
  <si>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</si>
  <si>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</si>
  <si>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</si>
  <si>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</si>
  <si>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</si>
  <si>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</si>
  <si>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</si>
  <si>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</si>
  <si>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</si>
  <si>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</si>
  <si>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</si>
  <si>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</si>
  <si>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</si>
  <si>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</si>
  <si>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</si>
  <si>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</si>
  <si>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</si>
  <si>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</si>
  <si>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</si>
  <si>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</si>
  <si>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</si>
  <si>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</si>
  <si>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</si>
  <si>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</si>
  <si>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</si>
  <si>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</si>
  <si>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</si>
  <si>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</si>
  <si>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</si>
  <si>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</si>
  <si>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</si>
  <si>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</si>
  <si>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</si>
  <si>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</si>
  <si>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</si>
  <si>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</si>
  <si>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</si>
  <si>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</si>
  <si>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</si>
  <si>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</si>
  <si>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</si>
  <si>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</si>
  <si>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</si>
  <si>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</si>
  <si>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</si>
  <si>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</si>
  <si>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</si>
  <si>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</si>
  <si>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</si>
  <si>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</si>
  <si>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</si>
  <si>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</si>
  <si>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</si>
  <si>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</si>
  <si>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</si>
  <si>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</si>
  <si>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</si>
  <si>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</si>
  <si>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</si>
  <si>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</si>
  <si>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</si>
  <si>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</si>
  <si>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</si>
  <si>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</si>
  <si>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</si>
  <si>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</si>
  <si>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</si>
  <si>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</si>
  <si>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</si>
  <si>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</si>
  <si>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</si>
  <si>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</si>
  <si>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</si>
  <si>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</si>
  <si>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</si>
  <si>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</si>
  <si>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</si>
  <si>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</si>
  <si>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</si>
  <si>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</si>
  <si>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</si>
  <si>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</si>
  <si>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</si>
  <si>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</si>
  <si>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</si>
  <si>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</si>
  <si>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</si>
  <si>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</si>
  <si>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</si>
  <si>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</si>
  <si>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</si>
  <si>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</si>
  <si>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</si>
  <si>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</si>
  <si>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</si>
  <si>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</si>
  <si>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</si>
  <si>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</si>
  <si>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</si>
  <si>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</si>
  <si>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</si>
  <si>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</si>
  <si>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</si>
  <si>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</si>
  <si>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</si>
  <si>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</si>
  <si>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</si>
  <si>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</si>
  <si>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</si>
  <si>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</si>
  <si>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</si>
  <si>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</si>
  <si>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</si>
  <si>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</si>
  <si>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</si>
  <si>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</si>
  <si>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</si>
  <si>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</si>
  <si>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</si>
  <si>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</si>
  <si>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</si>
  <si>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</si>
  <si>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</si>
  <si>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</si>
  <si>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</si>
  <si>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</si>
  <si>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</si>
  <si>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</si>
  <si>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</si>
  <si>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</si>
  <si>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</si>
  <si>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</si>
  <si>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</si>
  <si>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</si>
  <si>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</si>
  <si>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</si>
  <si>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</si>
  <si>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</si>
  <si>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</si>
  <si>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</si>
  <si>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</si>
  <si>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</si>
  <si>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</si>
  <si>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</si>
  <si>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</si>
  <si>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</si>
  <si>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</si>
  <si>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</si>
  <si>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</si>
  <si>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</si>
  <si>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</si>
  <si>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</si>
  <si>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</si>
  <si>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</si>
  <si>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</si>
  <si>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</si>
  <si>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</si>
  <si>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</si>
  <si>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</si>
  <si>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</si>
  <si>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</si>
  <si>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</si>
  <si>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</si>
  <si>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</si>
  <si>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</si>
  <si>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</si>
  <si>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</si>
  <si>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</si>
  <si>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</si>
  <si>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</si>
  <si>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</si>
  <si>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</si>
  <si>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</si>
  <si>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</si>
  <si>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</si>
  <si>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</si>
  <si>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</si>
  <si>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</si>
  <si>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</si>
  <si>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</si>
  <si>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</si>
  <si>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</si>
  <si>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</si>
  <si>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</si>
  <si>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</si>
  <si>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</si>
  <si>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</si>
  <si>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</si>
  <si>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</si>
  <si>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</si>
  <si>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</si>
  <si>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</si>
  <si>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</si>
  <si>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</si>
  <si>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</si>
  <si>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</si>
  <si>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</si>
  <si>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</si>
  <si>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</si>
  <si>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</si>
  <si>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</si>
  <si>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</si>
  <si>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</si>
  <si>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</si>
  <si>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</si>
  <si>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</si>
  <si>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</si>
  <si>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</si>
  <si>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</si>
  <si>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</si>
  <si>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</si>
  <si>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</si>
  <si>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</si>
  <si>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</si>
  <si>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</si>
  <si>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</si>
  <si>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</si>
  <si>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</si>
  <si>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</si>
  <si>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</si>
  <si>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</si>
  <si>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</si>
  <si>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</si>
  <si>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</si>
  <si>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</si>
  <si>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</si>
  <si>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</si>
  <si>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</si>
  <si>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</si>
  <si>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</si>
  <si>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</si>
  <si>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</si>
  <si>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</si>
  <si>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</si>
  <si>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</si>
  <si>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</si>
  <si>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</si>
  <si>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</si>
  <si>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</si>
  <si>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</si>
  <si>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</si>
  <si>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</si>
  <si>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</si>
  <si>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</si>
  <si>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</si>
  <si>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</si>
  <si>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</si>
  <si>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</si>
  <si>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</si>
  <si>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</si>
  <si>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</si>
  <si>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</si>
  <si>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</si>
  <si>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</si>
  <si>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</si>
  <si>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</si>
  <si>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</si>
  <si>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</si>
  <si>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</si>
  <si>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</si>
  <si>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</si>
  <si>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</si>
  <si>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</si>
  <si>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</si>
  <si>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</si>
  <si>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</si>
  <si>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</si>
  <si>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</si>
  <si>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</si>
  <si>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</si>
  <si>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</si>
  <si>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</si>
  <si>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</si>
  <si>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</si>
  <si>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</si>
  <si>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</si>
  <si>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</si>
  <si>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</si>
  <si>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</si>
  <si>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</si>
  <si>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</si>
  <si>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</si>
  <si>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</si>
  <si>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</si>
  <si>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</si>
  <si>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</si>
  <si>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</si>
  <si>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</si>
  <si>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</si>
  <si>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</si>
  <si>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</si>
  <si>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</si>
  <si>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</si>
  <si>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</si>
  <si>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</si>
  <si>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</si>
  <si>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</si>
  <si>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</si>
  <si>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</si>
  <si>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</si>
  <si>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</si>
  <si>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</si>
  <si>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</si>
  <si>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</si>
  <si>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</si>
  <si>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</si>
  <si>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</si>
  <si>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</si>
  <si>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</si>
  <si>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</si>
  <si>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</si>
  <si>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</si>
  <si>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</si>
  <si>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</si>
  <si>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</si>
  <si>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</si>
  <si>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</si>
  <si>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</si>
  <si>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</si>
  <si>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</si>
  <si>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</si>
  <si>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</si>
  <si>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</si>
  <si>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</si>
  <si>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</si>
  <si>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</si>
  <si>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</si>
  <si>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</si>
  <si>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</si>
  <si>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</si>
  <si>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</si>
  <si>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</si>
  <si>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</si>
  <si>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</si>
  <si>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</si>
  <si>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</si>
  <si>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</si>
  <si>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</si>
  <si>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</si>
  <si>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</si>
  <si>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</si>
  <si>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</si>
  <si>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</si>
  <si>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</si>
  <si>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</si>
  <si>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</si>
  <si>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</si>
  <si>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</si>
  <si>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</si>
  <si>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</si>
  <si>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</si>
  <si>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</si>
  <si>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</si>
  <si>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</si>
  <si>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</si>
  <si>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</si>
  <si>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</si>
  <si>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</si>
  <si>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</si>
  <si>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</si>
  <si>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</si>
  <si>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</si>
  <si>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</si>
  <si>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</si>
  <si>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</si>
  <si>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</si>
  <si>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</si>
  <si>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</si>
  <si>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</si>
  <si>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</si>
  <si>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</si>
  <si>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</si>
  <si>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</si>
  <si>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</si>
  <si>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</si>
  <si>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</si>
  <si>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</si>
  <si>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</si>
  <si>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</si>
  <si>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</si>
  <si>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</si>
  <si>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</si>
  <si>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</si>
  <si>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</si>
  <si>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</si>
  <si>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</si>
  <si>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</si>
  <si>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</si>
  <si>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</si>
  <si>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</si>
  <si>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</si>
  <si>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</si>
  <si>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</si>
  <si>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</si>
  <si>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</si>
  <si>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</si>
  <si>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</si>
  <si>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</si>
  <si>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</si>
  <si>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</si>
  <si>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</si>
  <si>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</si>
  <si>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</si>
  <si>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</si>
  <si>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</si>
  <si>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</si>
  <si>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</si>
  <si>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</si>
  <si>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</si>
  <si>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</si>
  <si>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</si>
  <si>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</si>
  <si>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</si>
  <si>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</si>
  <si>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</si>
  <si>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</si>
  <si>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</si>
  <si>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</si>
  <si>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</si>
  <si>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</si>
  <si>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</si>
  <si>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</si>
  <si>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</si>
  <si>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</si>
  <si>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</si>
  <si>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</si>
  <si>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</si>
  <si>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</si>
  <si>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</si>
  <si>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</si>
  <si>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</si>
  <si>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</si>
  <si>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</si>
  <si>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</si>
  <si>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</si>
  <si>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</si>
  <si>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</si>
  <si>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</si>
  <si>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</si>
  <si>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</si>
  <si>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</si>
  <si>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</si>
  <si>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</si>
  <si>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</si>
  <si>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</si>
  <si>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</si>
  <si>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</si>
  <si>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</si>
  <si>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</si>
  <si>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</si>
  <si>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</si>
  <si>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</si>
  <si>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</si>
  <si>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</si>
  <si>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</si>
  <si>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</si>
  <si>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</si>
  <si>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</si>
  <si>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</si>
  <si>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</si>
  <si>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</si>
  <si>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</si>
  <si>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</si>
  <si>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</si>
  <si>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</si>
  <si>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</si>
  <si>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</si>
  <si>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</si>
  <si>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</si>
  <si>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</si>
  <si>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</si>
  <si>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</si>
  <si>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</si>
  <si>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</si>
  <si>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</si>
  <si>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</si>
  <si>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</si>
  <si>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</si>
  <si>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</si>
  <si>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</si>
  <si>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</si>
  <si>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</si>
  <si>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</si>
  <si>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</si>
  <si>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</si>
  <si>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</si>
  <si>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</si>
  <si>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</si>
  <si>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</si>
  <si>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</si>
  <si>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</si>
  <si>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</si>
  <si>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</si>
  <si>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</si>
  <si>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</si>
  <si>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</si>
  <si>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</si>
  <si>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</si>
  <si>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</si>
  <si>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</si>
  <si>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</si>
  <si>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</si>
  <si>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</si>
  <si>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</si>
  <si>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</si>
  <si>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</si>
  <si>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</si>
  <si>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</si>
  <si>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</si>
  <si>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</si>
  <si>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</si>
  <si>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</si>
  <si>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</si>
  <si>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</si>
  <si>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</si>
  <si>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</si>
  <si>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</si>
  <si>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</si>
  <si>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</si>
  <si>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</si>
  <si>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</si>
  <si>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</si>
  <si>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</si>
  <si>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</si>
  <si>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</si>
  <si>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</si>
  <si>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</si>
  <si>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</si>
  <si>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</si>
  <si>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</si>
  <si>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</si>
  <si>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</si>
  <si>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</si>
  <si>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</si>
  <si>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</si>
  <si>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</si>
  <si>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</si>
  <si>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</si>
  <si>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</si>
  <si>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</si>
  <si>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</si>
  <si>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</si>
  <si>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</si>
  <si>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</si>
  <si>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</si>
  <si>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</si>
  <si>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</si>
  <si>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</si>
  <si>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</si>
  <si>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</si>
  <si>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</si>
  <si>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</si>
  <si>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</si>
  <si>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</si>
  <si>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</si>
  <si>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</si>
  <si>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</si>
  <si>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</si>
  <si>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</si>
  <si>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</si>
  <si>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</si>
  <si>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</si>
  <si>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</si>
  <si>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</si>
  <si>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</si>
  <si>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</si>
  <si>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</si>
  <si>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</si>
  <si>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</si>
  <si>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</si>
  <si>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</si>
  <si>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</si>
  <si>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</si>
  <si>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</si>
  <si>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</si>
  <si>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</si>
  <si>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</si>
  <si>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</si>
  <si>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</si>
  <si>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</si>
  <si>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</si>
  <si>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</si>
  <si>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</si>
  <si>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</si>
  <si>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</si>
  <si>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</si>
  <si>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</si>
  <si>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</si>
  <si>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</si>
  <si>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</si>
  <si>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</si>
  <si>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</si>
  <si>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</si>
  <si>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</si>
  <si>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</si>
  <si>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</si>
  <si>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</si>
  <si>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</si>
  <si>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</si>
  <si>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</si>
  <si>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</si>
  <si>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</si>
  <si>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</si>
  <si>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</si>
  <si>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</si>
  <si>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</si>
  <si>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</si>
  <si>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</si>
  <si>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</si>
  <si>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</si>
  <si>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</si>
  <si>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</si>
  <si>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</si>
  <si>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</si>
  <si>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</si>
  <si>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</si>
  <si>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</si>
  <si>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</si>
  <si>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</si>
  <si>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</si>
  <si>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</si>
  <si>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</si>
  <si>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</si>
  <si>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</si>
  <si>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</si>
  <si>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</si>
  <si>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</si>
  <si>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</si>
  <si>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</si>
  <si>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</si>
  <si>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</si>
  <si>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</si>
  <si>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</si>
  <si>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</si>
  <si>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</si>
  <si>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</si>
  <si>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</si>
  <si>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</si>
  <si>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</si>
  <si>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</si>
  <si>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</si>
  <si>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</si>
  <si>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</si>
  <si>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</si>
  <si>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</si>
  <si>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</si>
  <si>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</si>
  <si>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</si>
  <si>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</si>
  <si>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</si>
  <si>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</si>
  <si>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</si>
  <si>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</si>
  <si>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</si>
  <si>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</si>
  <si>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</si>
  <si>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</si>
  <si>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</si>
  <si>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</si>
  <si>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</si>
  <si>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</si>
  <si>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</si>
  <si>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</si>
  <si>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</si>
  <si>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</si>
  <si>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</si>
  <si>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</si>
  <si>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</si>
  <si>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</si>
  <si>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</si>
  <si>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</si>
  <si>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</si>
  <si>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</si>
  <si>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</si>
  <si>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</si>
  <si>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</si>
  <si>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</si>
  <si>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</si>
  <si>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</si>
  <si>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</si>
  <si>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</si>
  <si>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</si>
  <si>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</si>
  <si>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</si>
  <si>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</si>
  <si>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</si>
  <si>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</si>
  <si>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</si>
  <si>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</si>
  <si>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</si>
  <si>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</si>
  <si>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</si>
  <si>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</si>
  <si>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</si>
  <si>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</si>
  <si>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</si>
  <si>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</si>
  <si>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</si>
  <si>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</si>
  <si>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</si>
  <si>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</si>
  <si>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</si>
  <si>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</si>
  <si>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</si>
  <si>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</si>
  <si>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</si>
  <si>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</si>
  <si>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</si>
  <si>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</si>
  <si>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</si>
  <si>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</si>
  <si>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</si>
  <si>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</si>
  <si>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</si>
  <si>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</si>
  <si>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</si>
  <si>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</si>
  <si>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</si>
  <si>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</si>
  <si>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</si>
  <si>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</si>
  <si>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</si>
  <si>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</si>
  <si>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</si>
  <si>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</si>
  <si>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</si>
  <si>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</si>
  <si>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</si>
  <si>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</si>
  <si>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</si>
  <si>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</si>
  <si>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</si>
  <si>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</si>
  <si>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</si>
  <si>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</si>
  <si>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</si>
  <si>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</si>
  <si>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</si>
  <si>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</si>
  <si>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</si>
  <si>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</si>
  <si>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</si>
  <si>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</si>
  <si>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</si>
  <si>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</si>
  <si>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</si>
  <si>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</si>
  <si>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</si>
  <si>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</si>
  <si>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</si>
  <si>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</si>
  <si>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</si>
  <si>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</si>
  <si>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</si>
  <si>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</si>
  <si>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</si>
  <si>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</si>
  <si>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</si>
  <si>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</si>
  <si>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</si>
  <si>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</si>
  <si>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</si>
  <si>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</si>
  <si>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</si>
  <si>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</si>
  <si>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</si>
  <si>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</si>
  <si>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</si>
  <si>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</si>
  <si>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</si>
  <si>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</si>
  <si>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</si>
  <si>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</si>
  <si>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</si>
  <si>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</si>
  <si>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</si>
  <si>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</si>
  <si>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</si>
  <si>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</si>
  <si>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</si>
  <si>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</si>
  <si>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</si>
  <si>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</si>
  <si>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</si>
  <si>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</si>
  <si>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</si>
  <si>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</si>
  <si>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</si>
  <si>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</si>
  <si>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</si>
  <si>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</si>
  <si>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</si>
  <si>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</si>
  <si>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</si>
  <si>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</si>
  <si>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</si>
  <si>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</si>
  <si>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</si>
  <si>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</si>
  <si>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</si>
  <si>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</si>
  <si>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</si>
  <si>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</si>
  <si>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</si>
  <si>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</si>
  <si>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</si>
  <si>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</si>
  <si>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</si>
  <si>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</si>
  <si>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</si>
  <si>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</si>
  <si>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</si>
  <si>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</si>
  <si>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</si>
  <si>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</si>
  <si>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</si>
  <si>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</si>
  <si>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</si>
  <si>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</si>
  <si>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</si>
  <si>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</si>
  <si>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</si>
  <si>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</si>
  <si>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</si>
  <si>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</si>
  <si>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</si>
  <si>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</si>
  <si>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</si>
  <si>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</si>
  <si>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</si>
  <si>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</si>
  <si>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</si>
  <si>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</si>
  <si>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</si>
  <si>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</si>
  <si>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</si>
  <si>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</si>
  <si>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</si>
  <si>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</si>
  <si>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</si>
  <si>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</si>
  <si>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</si>
  <si>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</si>
  <si>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</si>
  <si>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</si>
  <si>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</si>
  <si>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</si>
  <si>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</si>
  <si>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</si>
  <si>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</si>
  <si>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</si>
  <si>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</si>
  <si>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</si>
  <si>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</si>
  <si>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</si>
  <si>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</si>
  <si>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</si>
  <si>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</si>
  <si>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</si>
  <si>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</si>
  <si>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</si>
  <si>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</si>
  <si>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</si>
  <si>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</si>
  <si>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</si>
  <si>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</si>
  <si>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</si>
  <si>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</si>
  <si>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</si>
  <si>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</si>
  <si>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</si>
  <si>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</si>
  <si>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</si>
  <si>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</si>
  <si>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</si>
  <si>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</si>
  <si>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</si>
  <si>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</si>
  <si>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</si>
  <si>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</si>
  <si>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</si>
  <si>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</si>
  <si>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</si>
  <si>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</si>
  <si>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</si>
  <si>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</si>
  <si>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</si>
  <si>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</si>
  <si>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</si>
  <si>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</si>
  <si>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</si>
  <si>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</si>
  <si>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</si>
  <si>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</si>
  <si>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</si>
  <si>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</si>
  <si>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</si>
  <si>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</si>
  <si>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</si>
  <si>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</si>
  <si>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</si>
  <si>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</si>
  <si>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</si>
  <si>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</si>
  <si>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</si>
  <si>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</si>
  <si>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</si>
  <si>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</si>
  <si>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</si>
  <si>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</si>
  <si>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</si>
  <si>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</si>
  <si>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</si>
  <si>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</si>
  <si>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</si>
  <si>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</si>
  <si>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</si>
  <si>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</si>
  <si>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</si>
  <si>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</si>
  <si>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</si>
  <si>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</si>
  <si>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</si>
  <si>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</si>
  <si>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</si>
  <si>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</si>
  <si>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</si>
  <si>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</si>
  <si>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</si>
  <si>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</si>
  <si>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</si>
  <si>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</si>
  <si>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</si>
  <si>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</si>
  <si>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</si>
  <si>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</si>
  <si>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</si>
  <si>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</si>
  <si>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</si>
  <si>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</si>
  <si>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</si>
  <si>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</si>
  <si>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</si>
  <si>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</si>
  <si>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</si>
  <si>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</si>
  <si>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</si>
  <si>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</si>
  <si>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</si>
  <si>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</si>
  <si>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</si>
  <si>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</si>
  <si>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</si>
  <si>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</si>
  <si>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</si>
  <si>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</si>
  <si>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</si>
  <si>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</si>
  <si>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</si>
  <si>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</si>
  <si>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</si>
  <si>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</si>
  <si>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</si>
  <si>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</si>
  <si>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</si>
  <si>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</si>
  <si>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</si>
  <si>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</si>
  <si>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</si>
  <si>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</si>
  <si>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</si>
  <si>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</si>
  <si>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</si>
  <si>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</si>
  <si>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</si>
  <si>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</si>
  <si>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</si>
  <si>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</si>
  <si>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</si>
  <si>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</si>
  <si>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</si>
  <si>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</si>
  <si>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</si>
  <si>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</si>
  <si>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</si>
  <si>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</si>
  <si>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</si>
  <si>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</si>
  <si>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</si>
  <si>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</si>
  <si>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</si>
  <si>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</si>
  <si>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</si>
  <si>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</si>
  <si>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</si>
  <si>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</si>
  <si>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</si>
  <si>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</si>
  <si>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</si>
  <si>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</si>
  <si>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</si>
  <si>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</si>
  <si>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</si>
  <si>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</si>
  <si>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</si>
  <si>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</si>
  <si>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</si>
  <si>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</si>
  <si>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</si>
  <si>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</si>
  <si>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</si>
  <si>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</si>
  <si>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</si>
  <si>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</si>
  <si>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</si>
  <si>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</si>
  <si>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</si>
  <si>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</si>
  <si>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</si>
  <si>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</si>
  <si>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</si>
  <si>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</si>
  <si>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</si>
  <si>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</si>
  <si>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</si>
  <si>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</si>
  <si>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</si>
  <si>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</si>
  <si>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</si>
  <si>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</si>
  <si>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</si>
  <si>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</si>
  <si>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</si>
  <si>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</si>
  <si>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</si>
  <si>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</si>
  <si>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</si>
  <si>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</si>
  <si>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</si>
  <si>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</si>
  <si>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</si>
  <si>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</si>
  <si>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</si>
  <si>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</si>
  <si>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</si>
  <si>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</si>
  <si>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</si>
  <si>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</si>
  <si>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</si>
  <si>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</si>
  <si>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</si>
  <si>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</si>
  <si>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</si>
  <si>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</si>
  <si>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</si>
  <si>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</si>
  <si>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</si>
  <si>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</si>
  <si>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</si>
  <si>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</si>
  <si>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</si>
  <si>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</si>
  <si>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</si>
  <si>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</si>
  <si>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</si>
  <si>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</si>
  <si>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</si>
  <si>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</si>
  <si>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</si>
  <si>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</si>
  <si>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</si>
  <si>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</si>
  <si>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</si>
  <si>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</si>
  <si>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</si>
  <si>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</si>
  <si>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</si>
  <si>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</si>
  <si>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</si>
  <si>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</si>
  <si>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</si>
  <si>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</si>
  <si>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</si>
  <si>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</si>
  <si>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</si>
  <si>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</si>
  <si>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</si>
  <si>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</si>
  <si>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</si>
  <si>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</si>
  <si>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</si>
  <si>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</si>
  <si>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</si>
  <si>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</si>
  <si>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</si>
  <si>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</si>
  <si>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</si>
  <si>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</si>
  <si>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</si>
  <si>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</si>
  <si>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</si>
  <si>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</si>
  <si>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</si>
  <si>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</si>
  <si>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</si>
  <si>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</si>
  <si>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</si>
  <si>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</si>
  <si>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</si>
  <si>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</si>
  <si>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</si>
  <si>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</si>
  <si>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</si>
  <si>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</si>
  <si>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</si>
  <si>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</si>
  <si>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</si>
  <si>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</si>
  <si>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</si>
  <si>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</si>
  <si>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</si>
  <si>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</si>
  <si>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</si>
  <si>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</si>
  <si>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</si>
  <si>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</si>
  <si>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</si>
  <si>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</si>
  <si>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</si>
  <si>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</si>
  <si>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</si>
  <si>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</si>
  <si>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</si>
  <si>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</si>
  <si>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</si>
  <si>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</si>
  <si>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</si>
  <si>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</si>
  <si>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</si>
  <si>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</si>
  <si>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</si>
  <si>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</si>
  <si>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</si>
  <si>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</si>
  <si>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</si>
  <si>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</si>
  <si>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</si>
  <si>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</si>
  <si>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</si>
  <si>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</si>
  <si>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</si>
  <si>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</si>
  <si>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</si>
  <si>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</si>
  <si>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</si>
  <si>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</si>
  <si>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</si>
  <si>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</si>
  <si>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</si>
  <si>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</si>
  <si>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</si>
  <si>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</si>
  <si>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</si>
  <si>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</si>
  <si>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</si>
  <si>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</si>
  <si>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</si>
  <si>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</si>
  <si>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</si>
  <si>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</si>
  <si>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</si>
  <si>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</si>
  <si>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</si>
  <si>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</si>
  <si>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</si>
  <si>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</si>
  <si>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</si>
  <si>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</si>
  <si>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</si>
  <si>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</si>
  <si>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</si>
  <si>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</si>
  <si>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</si>
  <si>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</si>
  <si>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</si>
  <si>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</si>
  <si>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</si>
  <si>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</si>
  <si>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</si>
  <si>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</si>
  <si>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</si>
  <si>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</si>
  <si>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</si>
  <si>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</si>
  <si>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</si>
  <si>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</si>
  <si>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</si>
  <si>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</si>
  <si>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</si>
  <si>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</si>
  <si>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</si>
  <si>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</si>
  <si>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</si>
  <si>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</si>
  <si>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</si>
  <si>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</si>
  <si>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</si>
  <si>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</si>
  <si>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</si>
  <si>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</si>
  <si>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</si>
  <si>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</si>
  <si>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</si>
  <si>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</si>
  <si>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</si>
  <si>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</si>
  <si>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</si>
  <si>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</si>
  <si>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</si>
  <si>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</si>
  <si>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</si>
  <si>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</si>
  <si>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</si>
  <si>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</si>
  <si>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</si>
  <si>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</si>
  <si>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</si>
  <si>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</si>
  <si>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</si>
  <si>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</si>
  <si>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</si>
  <si>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</si>
  <si>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</si>
  <si>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</si>
  <si>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</si>
  <si>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</si>
  <si>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</si>
  <si>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</si>
  <si>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</si>
  <si>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</si>
  <si>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</si>
  <si>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</si>
  <si>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</si>
  <si>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</si>
  <si>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</si>
  <si>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</si>
  <si>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</si>
  <si>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</si>
  <si>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</si>
  <si>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</si>
  <si>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</si>
  <si>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</si>
  <si>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</si>
  <si>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</si>
  <si>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</si>
  <si>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</si>
  <si>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</si>
  <si>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</si>
  <si>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</si>
  <si>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</si>
  <si>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</si>
  <si>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</si>
  <si>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</si>
  <si>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</si>
  <si>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</si>
  <si>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</si>
  <si>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</si>
  <si>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</si>
  <si>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</si>
  <si>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</si>
  <si>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</si>
  <si>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</si>
  <si>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</si>
  <si>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</si>
  <si>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</si>
  <si>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</si>
  <si>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</si>
  <si>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</si>
  <si>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</si>
  <si>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</si>
  <si>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</si>
  <si>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</si>
  <si>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</si>
  <si>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</si>
  <si>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</si>
  <si>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</si>
  <si>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</si>
  <si>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</si>
  <si>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</si>
  <si>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</si>
  <si>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</si>
  <si>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</si>
  <si>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</si>
  <si>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</si>
  <si>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</si>
  <si>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</si>
  <si>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</si>
  <si>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</si>
  <si>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</si>
  <si>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</si>
  <si>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</si>
  <si>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</si>
  <si>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</si>
  <si>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</si>
  <si>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</si>
  <si>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</si>
  <si>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</si>
  <si>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</si>
  <si>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</si>
  <si>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</si>
  <si>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</si>
  <si>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</si>
  <si>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</si>
  <si>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</si>
  <si>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</si>
  <si>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</si>
  <si>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</si>
  <si>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</si>
  <si>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</si>
  <si>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</si>
  <si>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</si>
  <si>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</si>
  <si>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</si>
  <si>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</si>
  <si>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</si>
  <si>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</si>
  <si>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</si>
  <si>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</si>
  <si>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</si>
  <si>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</si>
  <si>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</si>
  <si>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</si>
  <si>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</si>
  <si>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</si>
  <si>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</si>
  <si>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</si>
  <si>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</si>
  <si>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</si>
  <si>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</si>
  <si>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</si>
  <si>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</si>
  <si>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</si>
  <si>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</si>
  <si>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</si>
  <si>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</si>
  <si>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</si>
  <si>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</si>
  <si>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</si>
  <si>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</si>
  <si>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</si>
  <si>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</si>
  <si>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</si>
  <si>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</si>
  <si>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</si>
  <si>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</si>
  <si>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</si>
  <si>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</si>
  <si>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</si>
  <si>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</si>
  <si>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</si>
  <si>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</si>
  <si>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</si>
  <si>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</si>
  <si>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</si>
  <si>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</si>
  <si>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</si>
  <si>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</si>
  <si>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</si>
  <si>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</si>
  <si>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</si>
  <si>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</si>
  <si>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</si>
  <si>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</si>
  <si>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</si>
  <si>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</si>
  <si>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</si>
  <si>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</si>
  <si>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</si>
  <si>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</si>
  <si>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</si>
  <si>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</si>
  <si>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</si>
  <si>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</si>
  <si>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</si>
  <si>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</si>
  <si>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</si>
  <si>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</si>
  <si>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</si>
  <si>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</si>
  <si>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</si>
  <si>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</si>
  <si>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</si>
  <si>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</si>
  <si>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</si>
  <si>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</si>
  <si>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</si>
  <si>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</si>
  <si>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</si>
  <si>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</si>
  <si>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</si>
  <si>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</si>
  <si>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</si>
  <si>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</si>
  <si>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</si>
  <si>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</si>
  <si>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</si>
  <si>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</si>
  <si>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</si>
  <si>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</si>
  <si>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</si>
  <si>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</si>
  <si>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</si>
  <si>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</si>
  <si>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</si>
  <si>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</si>
  <si>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</si>
  <si>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</si>
  <si>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</si>
  <si>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</si>
  <si>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</si>
  <si>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</si>
  <si>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</si>
  <si>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</si>
  <si>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</si>
  <si>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</si>
  <si>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</si>
  <si>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</si>
  <si>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</si>
  <si>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</si>
  <si>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</si>
  <si>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</si>
  <si>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</si>
  <si>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</si>
  <si>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</si>
  <si>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</si>
  <si>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</si>
  <si>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</si>
  <si>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</si>
  <si>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</si>
  <si>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</si>
  <si>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</si>
  <si>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</si>
  <si>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</si>
  <si>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</si>
  <si>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</si>
  <si>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</si>
  <si>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</si>
  <si>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</si>
  <si>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</si>
  <si>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</si>
  <si>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</si>
  <si>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</si>
  <si>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</si>
  <si>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</si>
  <si>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</si>
  <si>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</si>
  <si>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</si>
  <si>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</si>
  <si>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</si>
  <si>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</si>
  <si>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</si>
  <si>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</si>
  <si>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</si>
  <si>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</si>
  <si>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</si>
  <si>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</si>
  <si>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</si>
  <si>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</si>
  <si>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</si>
  <si>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</si>
  <si>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</si>
  <si>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</si>
  <si>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</si>
  <si>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</si>
  <si>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</si>
  <si>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</si>
  <si>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</si>
  <si>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</si>
  <si>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</si>
  <si>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</si>
  <si>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</si>
  <si>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</si>
  <si>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</si>
  <si>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</si>
  <si>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</si>
  <si>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</si>
  <si>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</si>
  <si>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</si>
  <si>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</si>
  <si>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</si>
  <si>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</si>
  <si>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</si>
  <si>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</si>
  <si>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</si>
  <si>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</si>
  <si>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</si>
  <si>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</si>
  <si>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</si>
  <si>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</si>
  <si>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</si>
  <si>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</si>
  <si>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</si>
  <si>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</si>
  <si>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</si>
  <si>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</si>
  <si>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</si>
  <si>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</si>
  <si>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</si>
  <si>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</si>
  <si>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</si>
  <si>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</si>
  <si>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</si>
  <si>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</si>
  <si>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</si>
  <si>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</si>
  <si>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</si>
  <si>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</si>
  <si>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</si>
  <si>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</si>
  <si>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</si>
  <si>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</si>
  <si>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</si>
  <si>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</si>
  <si>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</si>
  <si>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</si>
  <si>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</si>
  <si>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</si>
  <si>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</si>
  <si>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</si>
  <si>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</si>
  <si>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</si>
  <si>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</si>
  <si>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</si>
  <si>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</si>
  <si>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</si>
  <si>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</si>
  <si>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</si>
  <si>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</si>
  <si>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</si>
  <si>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</si>
  <si>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</si>
  <si>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</si>
  <si>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</si>
  <si>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</si>
  <si>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</si>
  <si>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</si>
  <si>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</si>
  <si>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</si>
  <si>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</si>
  <si>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</si>
  <si>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</si>
  <si>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</si>
  <si>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</si>
  <si>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</si>
  <si>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</si>
  <si>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</si>
  <si>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</si>
  <si>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</si>
  <si>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</si>
  <si>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</si>
  <si>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</si>
  <si>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</si>
  <si>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</si>
  <si>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</si>
  <si>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</si>
  <si>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</si>
  <si>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</si>
  <si>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</si>
  <si>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</si>
  <si>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</si>
  <si>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</si>
  <si>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</si>
  <si>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</si>
  <si>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</si>
  <si>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</si>
  <si>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</si>
  <si>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</si>
  <si>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</si>
  <si>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</si>
  <si>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</si>
  <si>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</si>
  <si>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</si>
  <si>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</si>
  <si>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</si>
  <si>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</si>
  <si>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</si>
  <si>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</si>
  <si>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</si>
  <si>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</si>
  <si>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</si>
  <si>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</si>
  <si>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</si>
  <si>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</si>
  <si>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</si>
  <si>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</si>
  <si>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</si>
  <si>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</si>
  <si>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</si>
  <si>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</si>
  <si>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</si>
  <si>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</si>
  <si>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</si>
  <si>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</si>
  <si>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</si>
  <si>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</si>
  <si>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</si>
  <si>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</si>
  <si>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</si>
  <si>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</si>
  <si>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</si>
  <si>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</si>
  <si>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</si>
  <si>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</si>
  <si>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</si>
  <si>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</si>
  <si>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</si>
  <si>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</si>
  <si>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</si>
  <si>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</si>
  <si>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</si>
  <si>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</si>
  <si>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</si>
  <si>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</si>
  <si>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</si>
  <si>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</si>
  <si>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</si>
  <si>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</si>
  <si>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</si>
  <si>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</si>
  <si>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</si>
  <si>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</si>
  <si>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</si>
  <si>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</si>
  <si>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</si>
  <si>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</si>
  <si>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</si>
  <si>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</si>
  <si>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</si>
  <si>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</si>
  <si>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</si>
  <si>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</si>
  <si>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</si>
  <si>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</si>
  <si>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</si>
  <si>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</si>
  <si>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</si>
  <si>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</si>
  <si>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</si>
  <si>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</si>
  <si>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</si>
  <si>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</si>
  <si>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</si>
  <si>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</si>
  <si>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</si>
  <si>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</si>
  <si>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</si>
  <si>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</si>
  <si>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</si>
  <si>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</si>
  <si>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</si>
  <si>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</si>
  <si>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</si>
  <si>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</si>
  <si>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</si>
  <si>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</si>
  <si>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</si>
  <si>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</si>
  <si>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</si>
  <si>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</si>
  <si>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</si>
  <si>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</si>
  <si>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</si>
  <si>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</si>
  <si>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</si>
  <si>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</si>
  <si>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</si>
  <si>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</si>
  <si>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</si>
  <si>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</si>
  <si>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</si>
  <si>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</si>
  <si>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</si>
  <si>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</si>
  <si>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</si>
  <si>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</si>
  <si>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</si>
  <si>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</si>
  <si>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</si>
  <si>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</si>
  <si>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</si>
  <si>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</si>
  <si>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</si>
  <si>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</si>
  <si>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</si>
  <si>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</si>
  <si>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</si>
  <si>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</si>
  <si>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</si>
  <si>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</si>
  <si>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</si>
  <si>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</si>
  <si>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</si>
  <si>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</si>
  <si>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</si>
  <si>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</si>
  <si>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</si>
  <si>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</si>
  <si>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</si>
  <si>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</si>
  <si>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</si>
  <si>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</si>
  <si>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</si>
  <si>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</si>
  <si>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</si>
  <si>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</si>
  <si>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</si>
  <si>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</si>
  <si>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</si>
  <si>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</si>
  <si>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</si>
  <si>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</si>
  <si>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</si>
  <si>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</si>
  <si>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</si>
  <si>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</si>
  <si>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</si>
  <si>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</si>
  <si>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</si>
  <si>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</si>
  <si>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</si>
  <si>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</si>
  <si>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</si>
  <si>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</si>
  <si>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</si>
  <si>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</si>
  <si>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</si>
  <si>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</si>
  <si>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</si>
  <si>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</si>
  <si>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</si>
  <si>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</si>
  <si>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</si>
  <si>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</si>
  <si>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</si>
  <si>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</si>
  <si>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</si>
  <si>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</si>
  <si>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</si>
  <si>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</si>
  <si>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</si>
  <si>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</si>
  <si>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</si>
  <si>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</si>
  <si>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</si>
  <si>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</si>
  <si>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</si>
  <si>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</si>
  <si>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</si>
  <si>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</si>
  <si>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</si>
  <si>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</si>
  <si>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</si>
  <si>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</si>
  <si>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</si>
  <si>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</si>
  <si>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</si>
  <si>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</si>
  <si>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</si>
  <si>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</si>
  <si>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</si>
  <si>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</si>
  <si>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</si>
  <si>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</si>
  <si>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</si>
  <si>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</si>
  <si>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</si>
  <si>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</si>
  <si>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</si>
  <si>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</si>
  <si>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</si>
  <si>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</si>
  <si>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</si>
  <si>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</si>
  <si>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</si>
  <si>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</si>
  <si>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</si>
  <si>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</si>
  <si>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</si>
  <si>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</si>
  <si>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</si>
  <si>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</si>
  <si>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</si>
  <si>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</si>
  <si>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</si>
  <si>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</si>
  <si>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</si>
  <si>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</si>
  <si>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</si>
  <si>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</si>
  <si>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</si>
  <si>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</si>
  <si>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</si>
  <si>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</si>
  <si>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</si>
  <si>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</si>
  <si>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</si>
  <si>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</si>
  <si>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</si>
  <si>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</si>
  <si>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</si>
  <si>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</si>
  <si>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</si>
  <si>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</si>
  <si>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</si>
  <si>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</si>
  <si>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</si>
  <si>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</si>
  <si>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</si>
  <si>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</si>
  <si>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</si>
  <si>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</si>
  <si>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</si>
  <si>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</si>
  <si>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</si>
  <si>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</si>
  <si>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</si>
  <si>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</si>
  <si>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</si>
  <si>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</si>
  <si>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</si>
  <si>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</si>
  <si>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</si>
  <si>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</si>
  <si>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</si>
  <si>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</si>
  <si>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</si>
  <si>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</si>
  <si>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</si>
  <si>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</si>
  <si>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</si>
  <si>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</si>
  <si>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</si>
  <si>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</si>
  <si>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</si>
  <si>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</si>
  <si>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</si>
  <si>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</si>
  <si>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</si>
  <si>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</si>
  <si>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</si>
  <si>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</si>
  <si>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</si>
  <si>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</si>
  <si>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</si>
  <si>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</si>
  <si>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</si>
  <si>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</si>
  <si>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</si>
  <si>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</si>
  <si>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</si>
  <si>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</si>
  <si>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</si>
  <si>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</si>
  <si>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</si>
  <si>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</si>
  <si>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</si>
  <si>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</si>
  <si>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</si>
  <si>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</si>
  <si>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</si>
  <si>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</si>
  <si>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</si>
  <si>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</si>
  <si>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</si>
  <si>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</si>
  <si>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</si>
  <si>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</si>
  <si>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</si>
  <si>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</si>
  <si>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</si>
  <si>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</si>
  <si>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</si>
  <si>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</si>
  <si>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</si>
  <si>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</si>
  <si>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</si>
  <si>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</si>
  <si>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</si>
  <si>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</si>
  <si>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</si>
  <si>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</si>
  <si>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</si>
  <si>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</si>
  <si>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</si>
  <si>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</si>
  <si>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</si>
  <si>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</si>
  <si>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</si>
  <si>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</si>
  <si>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</si>
  <si>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</si>
  <si>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</si>
  <si>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</si>
  <si>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</si>
  <si>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</si>
  <si>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</si>
  <si>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</si>
  <si>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</si>
  <si>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</si>
  <si>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</si>
  <si>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</si>
  <si>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</si>
  <si>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</si>
  <si>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</si>
  <si>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</si>
  <si>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</si>
  <si>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</si>
  <si>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</si>
  <si>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</si>
  <si>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</si>
  <si>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</si>
  <si>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</si>
  <si>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</si>
  <si>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</si>
  <si>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</si>
  <si>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</si>
  <si>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</si>
  <si>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</si>
  <si>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</si>
  <si>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</si>
  <si>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</si>
  <si>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</si>
  <si>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</si>
  <si>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</si>
  <si>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</si>
  <si>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</si>
  <si>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</si>
  <si>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</si>
  <si>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</si>
  <si>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</si>
  <si>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</si>
  <si>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</si>
  <si>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</si>
  <si>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</si>
  <si>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</si>
  <si>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</si>
  <si>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</si>
  <si>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</si>
  <si>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</si>
  <si>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</si>
  <si>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</si>
  <si>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</si>
  <si>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</si>
  <si>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</si>
  <si>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</si>
  <si>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</si>
  <si>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</si>
  <si>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</si>
  <si>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</si>
  <si>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</si>
  <si>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</si>
  <si>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</si>
  <si>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</si>
  <si>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</si>
  <si>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</si>
  <si>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</si>
  <si>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</si>
  <si>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</si>
  <si>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</si>
  <si>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</si>
  <si>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</si>
  <si>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</si>
  <si>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</si>
  <si>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</si>
  <si>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</si>
  <si>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</si>
  <si>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</si>
  <si>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</si>
  <si>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</si>
  <si>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</si>
  <si>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</si>
  <si>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</si>
  <si>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</si>
  <si>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</si>
  <si>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</si>
  <si>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</si>
  <si>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</si>
  <si>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</si>
  <si>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</si>
  <si>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</si>
  <si>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</si>
  <si>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</si>
  <si>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</si>
  <si>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</si>
  <si>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</si>
  <si>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</si>
  <si>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</si>
  <si>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</si>
  <si>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</si>
  <si>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</si>
  <si>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</si>
  <si>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</si>
  <si>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</si>
  <si>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</si>
  <si>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</si>
  <si>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</si>
  <si>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</si>
  <si>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</si>
  <si>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</si>
  <si>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</si>
  <si>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</si>
  <si>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</si>
  <si>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</si>
  <si>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</si>
  <si>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</si>
  <si>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</si>
  <si>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</si>
  <si>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</si>
  <si>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</si>
  <si>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</si>
  <si>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</si>
  <si>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</si>
  <si>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</si>
  <si>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</si>
  <si>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</si>
  <si>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</si>
  <si>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</si>
  <si>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</si>
  <si>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</si>
  <si>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</si>
  <si>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</si>
  <si>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</si>
  <si>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</si>
  <si>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</si>
  <si>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</si>
  <si>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</si>
  <si>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</si>
  <si>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</si>
  <si>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</si>
  <si>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</si>
  <si>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</si>
  <si>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</si>
  <si>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</si>
  <si>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</si>
  <si>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</si>
  <si>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</si>
  <si>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</si>
  <si>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</si>
  <si>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</si>
  <si>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</si>
  <si>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</si>
  <si>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</si>
  <si>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</si>
  <si>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</si>
  <si>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</si>
  <si>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</si>
  <si>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</si>
  <si>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</si>
  <si>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</si>
  <si>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</si>
  <si>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</si>
  <si>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</si>
  <si>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</si>
  <si>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</si>
  <si>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</si>
  <si>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</si>
  <si>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</si>
  <si>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</si>
  <si>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</si>
  <si>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</si>
  <si>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</si>
  <si>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</si>
  <si>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</si>
  <si>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</si>
  <si>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</si>
  <si>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</si>
  <si>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</si>
  <si>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</si>
  <si>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</si>
  <si>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</si>
  <si>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</si>
  <si>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</si>
  <si>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</si>
  <si>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</si>
  <si>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</si>
  <si>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</si>
  <si>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</si>
  <si>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</si>
  <si>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</si>
  <si>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</si>
  <si>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</si>
  <si>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</si>
  <si>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</si>
  <si>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</si>
  <si>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</si>
  <si>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</si>
  <si>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</si>
  <si>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</si>
  <si>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</si>
  <si>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</si>
  <si>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</si>
  <si>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</si>
  <si>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</si>
  <si>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</si>
  <si>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</si>
  <si>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</si>
  <si>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</si>
  <si>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</si>
  <si>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</si>
  <si>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</si>
  <si>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</si>
  <si>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</si>
  <si>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</si>
  <si>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</si>
  <si>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</si>
  <si>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</si>
  <si>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</si>
  <si>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</si>
  <si>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</si>
  <si>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</si>
  <si>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</si>
  <si>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</si>
  <si>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</si>
  <si>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</si>
  <si>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</si>
  <si>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</si>
  <si>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</si>
  <si>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</si>
  <si>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</si>
  <si>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</si>
  <si>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</si>
  <si>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</si>
  <si>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</si>
  <si>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</si>
  <si>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</si>
  <si>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</si>
  <si>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</si>
  <si>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</si>
  <si>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</si>
  <si>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</si>
  <si>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</si>
  <si>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</si>
  <si>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</si>
  <si>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</si>
  <si>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</si>
  <si>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</si>
  <si>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</si>
  <si>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</si>
  <si>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</si>
  <si>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</si>
  <si>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</si>
  <si>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</si>
  <si>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</si>
  <si>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</si>
  <si>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</si>
  <si>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</si>
  <si>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</si>
  <si>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</si>
  <si>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</si>
  <si>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</si>
  <si>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</si>
  <si>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</si>
  <si>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</si>
  <si>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</si>
  <si>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</si>
  <si>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</si>
  <si>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</si>
  <si>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</si>
  <si>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</si>
  <si>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</si>
  <si>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</si>
  <si>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</si>
  <si>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</si>
  <si>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</si>
  <si>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</si>
  <si>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</si>
  <si>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</si>
  <si>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</si>
  <si>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</si>
  <si>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</si>
  <si>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</si>
  <si>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</si>
  <si>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</si>
  <si>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</si>
  <si>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</si>
  <si>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</si>
  <si>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</si>
  <si>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</si>
  <si>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</si>
  <si>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</si>
  <si>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</si>
  <si>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</si>
  <si>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</si>
  <si>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</si>
  <si>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</si>
  <si>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</si>
  <si>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</si>
  <si>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</si>
  <si>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</si>
  <si>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</si>
  <si>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</si>
  <si>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</si>
  <si>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</si>
  <si>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</si>
  <si>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</si>
  <si>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</si>
  <si>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</si>
  <si>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</si>
  <si>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</si>
  <si>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</si>
  <si>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</si>
  <si>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</si>
  <si>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</si>
  <si>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</si>
  <si>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</si>
  <si>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</si>
  <si>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</si>
  <si>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</si>
  <si>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</si>
  <si>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</si>
  <si>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</si>
  <si>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</si>
  <si>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</si>
  <si>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</si>
  <si>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</si>
  <si>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</si>
  <si>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</si>
  <si>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</si>
  <si>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</si>
  <si>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</si>
  <si>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</si>
  <si>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</si>
  <si>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</si>
  <si>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</si>
  <si>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</si>
  <si>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</si>
  <si>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</si>
  <si>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</si>
  <si>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</si>
  <si>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</si>
  <si>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</si>
  <si>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</si>
  <si>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</si>
  <si>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</si>
  <si>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</si>
  <si>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</si>
  <si>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</si>
  <si>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</si>
  <si>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</si>
  <si>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</si>
  <si>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</si>
  <si>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</si>
  <si>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</si>
  <si>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</si>
  <si>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</si>
  <si>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</si>
  <si>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</si>
  <si>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</si>
  <si>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</si>
  <si>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</si>
  <si>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</si>
  <si>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</si>
  <si>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</si>
  <si>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</si>
  <si>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</si>
  <si>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</si>
  <si>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</si>
  <si>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</si>
  <si>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</si>
  <si>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</si>
  <si>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</si>
  <si>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</si>
  <si>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</si>
  <si>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</si>
  <si>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</si>
  <si>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</si>
  <si>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</si>
  <si>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</si>
  <si>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</si>
  <si>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</si>
  <si>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</si>
  <si>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</si>
  <si>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</si>
  <si>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</si>
  <si>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</si>
  <si>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</si>
  <si>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</si>
  <si>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</si>
  <si>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</si>
  <si>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</si>
  <si>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</si>
  <si>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</si>
  <si>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</si>
  <si>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</si>
  <si>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</si>
  <si>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</si>
  <si>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</si>
  <si>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</si>
  <si>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</si>
  <si>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</si>
  <si>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</si>
  <si>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</si>
  <si>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</si>
  <si>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</si>
  <si>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</si>
  <si>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</si>
  <si>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</si>
  <si>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</si>
  <si>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</si>
  <si>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</si>
  <si>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</si>
  <si>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</si>
  <si>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</si>
  <si>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</si>
  <si>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</si>
  <si>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</si>
  <si>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</si>
  <si>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</si>
  <si>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</si>
  <si>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</si>
  <si>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</si>
  <si>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</si>
  <si>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</si>
  <si>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</si>
  <si>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</si>
  <si>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</si>
  <si>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</si>
  <si>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</si>
  <si>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</si>
  <si>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</si>
  <si>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</si>
  <si>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</si>
  <si>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</si>
  <si>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</si>
  <si>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</si>
  <si>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</si>
  <si>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</si>
  <si>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</si>
  <si>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</si>
  <si>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</si>
  <si>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</si>
  <si>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</si>
  <si>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</si>
  <si>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</si>
  <si>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</si>
  <si>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</si>
  <si>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</si>
  <si>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</si>
  <si>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</si>
  <si>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</si>
  <si>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</si>
  <si>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</si>
  <si>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</si>
  <si>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</si>
  <si>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</si>
  <si>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</si>
  <si>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</si>
  <si>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</si>
  <si>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</si>
  <si>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</si>
  <si>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</si>
  <si>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</si>
  <si>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</si>
  <si>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</si>
  <si>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</si>
  <si>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</si>
  <si>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</si>
  <si>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</si>
  <si>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</si>
  <si>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</si>
  <si>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</si>
  <si>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</si>
  <si>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</si>
  <si>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</si>
  <si>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</si>
  <si>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</si>
  <si>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</si>
  <si>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</si>
  <si>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</si>
  <si>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</si>
  <si>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</si>
  <si>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</si>
  <si>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</si>
  <si>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</si>
  <si>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</si>
  <si>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</si>
  <si>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</si>
  <si>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</si>
  <si>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</si>
  <si>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</si>
  <si>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</si>
  <si>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</si>
  <si>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</si>
  <si>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</si>
  <si>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</si>
  <si>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</si>
  <si>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</si>
  <si>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</si>
  <si>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</si>
  <si>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</si>
  <si>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</si>
  <si>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</si>
  <si>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</si>
  <si>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</si>
  <si>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</si>
  <si>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</si>
  <si>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</si>
  <si>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</si>
  <si>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</si>
  <si>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</si>
  <si>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</si>
  <si>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</si>
  <si>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</si>
  <si>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</si>
  <si>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</si>
  <si>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</si>
  <si>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</si>
  <si>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</si>
  <si>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</si>
  <si>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</si>
  <si>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</si>
  <si>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</si>
  <si>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</si>
  <si>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</si>
  <si>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</si>
  <si>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</si>
  <si>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</si>
  <si>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</si>
  <si>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</si>
  <si>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</si>
  <si>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</si>
  <si>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</si>
  <si>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</si>
  <si>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</si>
  <si>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</si>
  <si>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</si>
  <si>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</si>
  <si>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</si>
  <si>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</si>
  <si>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</si>
  <si>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</si>
  <si>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</si>
  <si>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</si>
  <si>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</si>
  <si>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</si>
  <si>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</si>
  <si>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</si>
  <si>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</si>
  <si>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</si>
  <si>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</si>
  <si>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</si>
  <si>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</si>
  <si>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</si>
  <si>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</si>
  <si>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</si>
  <si>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</si>
  <si>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</si>
  <si>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</si>
  <si>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</si>
  <si>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</si>
  <si>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</si>
  <si>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</si>
  <si>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</si>
  <si>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</si>
  <si>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</si>
  <si>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</si>
  <si>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</si>
  <si>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</si>
  <si>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</si>
  <si>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</si>
  <si>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</si>
  <si>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</si>
  <si>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</si>
  <si>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</si>
  <si>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</si>
  <si>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</si>
  <si>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</si>
  <si>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</si>
  <si>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</si>
  <si>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</si>
  <si>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</si>
  <si>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</si>
  <si>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</si>
  <si>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</si>
  <si>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</si>
  <si>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</si>
  <si>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</si>
  <si>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</si>
  <si>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</si>
  <si>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</si>
  <si>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</si>
  <si>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</si>
  <si>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</si>
  <si>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</si>
  <si>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</si>
  <si>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</si>
  <si>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</si>
  <si>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</si>
  <si>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</si>
  <si>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</si>
  <si>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</si>
  <si>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</si>
  <si>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</si>
  <si>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</si>
  <si>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</si>
  <si>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</si>
  <si>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</si>
  <si>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</si>
  <si>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</si>
  <si>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</si>
  <si>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</si>
  <si>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</si>
  <si>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</si>
  <si>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</si>
  <si>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</si>
  <si>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</si>
  <si>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</si>
  <si>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</si>
  <si>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</si>
  <si>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</si>
  <si>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</si>
  <si>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</si>
  <si>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</si>
  <si>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</si>
  <si>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</si>
  <si>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</si>
  <si>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</si>
  <si>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</si>
  <si>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</si>
  <si>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</si>
  <si>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</si>
  <si>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</si>
  <si>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</si>
  <si>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</si>
  <si>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</si>
  <si>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</si>
  <si>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</si>
  <si>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</si>
  <si>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</si>
  <si>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</si>
  <si>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</si>
  <si>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</si>
  <si>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</si>
  <si>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</si>
  <si>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</si>
  <si>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</si>
  <si>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</si>
  <si>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</si>
  <si>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</si>
  <si>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</si>
  <si>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</si>
  <si>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</si>
  <si>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</si>
  <si>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</si>
  <si>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</si>
  <si>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</si>
  <si>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</si>
  <si>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</si>
  <si>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</si>
  <si>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</si>
  <si>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</si>
  <si>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</si>
  <si>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</si>
  <si>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</si>
  <si>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</si>
  <si>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</si>
  <si>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</si>
  <si>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</si>
  <si>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</si>
  <si>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</si>
  <si>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</si>
  <si>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</si>
  <si>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</si>
  <si>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</si>
  <si>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</si>
  <si>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</si>
  <si>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</si>
  <si>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</si>
  <si>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</si>
  <si>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</si>
  <si>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</si>
  <si>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</si>
  <si>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</si>
  <si>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</si>
  <si>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</si>
  <si>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</si>
  <si>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</si>
  <si>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</si>
  <si>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</si>
  <si>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</si>
  <si>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</si>
  <si>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</si>
  <si>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</si>
  <si>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</si>
  <si>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</si>
  <si>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</si>
  <si>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</si>
  <si>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</si>
  <si>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</si>
  <si>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</si>
  <si>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</si>
  <si>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</si>
  <si>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</si>
  <si>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</si>
  <si>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</si>
  <si>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</si>
  <si>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</si>
  <si>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</si>
  <si>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</si>
  <si>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</si>
  <si>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</si>
  <si>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</si>
  <si>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</si>
  <si>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</si>
  <si>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</si>
  <si>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</si>
  <si>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</si>
  <si>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</si>
  <si>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</si>
  <si>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</si>
  <si>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</si>
  <si>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</si>
  <si>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</si>
  <si>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</si>
  <si>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</si>
  <si>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</si>
  <si>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</si>
  <si>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</si>
  <si>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</si>
  <si>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</si>
  <si>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</si>
  <si>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</si>
  <si>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</si>
  <si>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</si>
  <si>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</si>
  <si>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</si>
  <si>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</si>
  <si>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</si>
  <si>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</si>
  <si>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</si>
  <si>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</si>
  <si>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</si>
  <si>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</si>
  <si>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</si>
  <si>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</si>
  <si>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</si>
  <si>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</si>
  <si>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</si>
  <si>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</si>
  <si>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</si>
  <si>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</si>
  <si>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</si>
  <si>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</si>
  <si>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</si>
  <si>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</si>
  <si>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</si>
  <si>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</si>
  <si>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</si>
  <si>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</si>
  <si>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</si>
  <si>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</si>
  <si>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</si>
  <si>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</si>
  <si>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</si>
  <si>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</si>
  <si>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</si>
  <si>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</si>
  <si>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</si>
  <si>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</si>
  <si>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</si>
  <si>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</si>
  <si>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</si>
  <si>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</si>
  <si>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</si>
  <si>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</si>
  <si>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</si>
  <si>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</si>
  <si>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</si>
  <si>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</si>
  <si>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</si>
  <si>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</si>
  <si>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</si>
  <si>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</si>
  <si>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</si>
  <si>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</si>
  <si>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</si>
  <si>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</si>
  <si>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</si>
  <si>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</si>
  <si>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</si>
  <si>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</si>
  <si>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</si>
  <si>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</si>
  <si>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</si>
  <si>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</si>
  <si>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</si>
  <si>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</si>
  <si>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</si>
  <si>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</si>
  <si>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</si>
  <si>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</si>
  <si>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</si>
  <si>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</si>
  <si>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</si>
  <si>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</si>
  <si>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</si>
  <si>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</si>
  <si>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</si>
  <si>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</si>
  <si>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</si>
  <si>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</si>
  <si>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</si>
  <si>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</si>
  <si>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</si>
  <si>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</si>
  <si>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</si>
  <si>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</si>
  <si>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</si>
  <si>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</si>
  <si>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</si>
  <si>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</si>
  <si>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</si>
  <si>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</si>
  <si>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</si>
  <si>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</si>
  <si>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</si>
  <si>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</si>
  <si>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</si>
  <si>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</si>
  <si>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</si>
  <si>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</si>
  <si>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</si>
  <si>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</si>
  <si>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</si>
  <si>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</si>
  <si>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</si>
  <si>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</si>
  <si>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</si>
  <si>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</si>
  <si>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</si>
  <si>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</si>
  <si>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</si>
  <si>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</si>
  <si>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</si>
  <si>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</si>
  <si>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</si>
  <si>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</si>
  <si>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</si>
  <si>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</si>
  <si>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</si>
  <si>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</si>
  <si>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</si>
  <si>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</si>
  <si>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</si>
  <si>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</si>
  <si>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</si>
  <si>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</si>
  <si>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</si>
  <si>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</si>
  <si>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</si>
  <si>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</si>
  <si>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</si>
  <si>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</si>
  <si>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</si>
  <si>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</si>
  <si>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</si>
  <si>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</si>
  <si>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</si>
  <si>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</si>
  <si>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</si>
  <si>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</si>
  <si>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</si>
  <si>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</si>
  <si>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</si>
  <si>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</si>
  <si>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</si>
  <si>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</si>
  <si>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</si>
  <si>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</si>
  <si>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</si>
  <si>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</si>
  <si>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</si>
  <si>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</si>
  <si>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</si>
  <si>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</si>
  <si>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</si>
  <si>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</si>
  <si>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</si>
  <si>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</si>
  <si>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</si>
  <si>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</si>
  <si>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</si>
  <si>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</si>
  <si>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</si>
  <si>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</si>
  <si>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</si>
  <si>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</si>
  <si>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</si>
  <si>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</si>
  <si>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</si>
  <si>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</si>
  <si>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</si>
  <si>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</si>
  <si>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</si>
  <si>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</si>
  <si>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</si>
  <si>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</si>
  <si>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</si>
  <si>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</si>
  <si>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</si>
  <si>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</si>
  <si>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</si>
  <si>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</si>
  <si>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</si>
  <si>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</si>
  <si>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</si>
  <si>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</si>
  <si>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</si>
  <si>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</si>
  <si>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</si>
  <si>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</si>
  <si>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</si>
  <si>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</si>
  <si>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</si>
  <si>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</si>
  <si>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</si>
  <si>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</si>
  <si>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</si>
  <si>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</si>
  <si>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</si>
  <si>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</si>
  <si>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</si>
  <si>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</si>
  <si>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</si>
  <si>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</si>
  <si>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</si>
  <si>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</si>
  <si>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</si>
  <si>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</si>
  <si>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</si>
  <si>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</si>
  <si>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</si>
  <si>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</si>
  <si>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</si>
  <si>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</si>
  <si>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</si>
  <si>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</si>
  <si>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</si>
  <si>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</si>
  <si>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</si>
  <si>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</si>
  <si>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</si>
  <si>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</si>
  <si>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</si>
  <si>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</si>
  <si>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</si>
  <si>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</si>
  <si>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</si>
  <si>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</si>
  <si>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</si>
  <si>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</si>
  <si>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</si>
  <si>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</si>
  <si>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</si>
  <si>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</si>
  <si>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</si>
  <si>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</si>
  <si>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</si>
  <si>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</si>
  <si>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</si>
  <si>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</si>
  <si>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</si>
  <si>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</si>
  <si>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</si>
  <si>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</si>
  <si>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</si>
  <si>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</si>
  <si>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</si>
  <si>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</si>
  <si>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</si>
  <si>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</si>
  <si>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</si>
  <si>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</si>
  <si>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</si>
  <si>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</si>
  <si>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</si>
  <si>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</si>
  <si>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</si>
  <si>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</si>
  <si>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</si>
  <si>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</si>
  <si>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</si>
  <si>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</si>
  <si>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</si>
  <si>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</si>
  <si>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</si>
  <si>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</si>
  <si>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</si>
  <si>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</si>
  <si>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</si>
  <si>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</si>
  <si>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</si>
  <si>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</si>
  <si>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</si>
  <si>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</si>
  <si>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</si>
  <si>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</si>
  <si>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</si>
  <si>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</si>
  <si>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</si>
  <si>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</si>
  <si>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</si>
  <si>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</si>
  <si>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</si>
  <si>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</si>
  <si>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</si>
  <si>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</si>
  <si>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</si>
  <si>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</si>
  <si>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</si>
  <si>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</si>
  <si>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</si>
  <si>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</si>
  <si>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</si>
  <si>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</si>
  <si>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</si>
  <si>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</si>
  <si>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</si>
  <si>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</si>
  <si>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</si>
  <si>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</si>
  <si>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</si>
  <si>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</si>
  <si>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</si>
  <si>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</si>
  <si>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</si>
  <si>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</si>
  <si>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</si>
  <si>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</si>
  <si>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</si>
  <si>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</si>
  <si>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</si>
  <si>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</si>
  <si>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</si>
  <si>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</si>
  <si>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</si>
  <si>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</si>
  <si>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</si>
  <si>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</si>
  <si>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</si>
  <si>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</si>
  <si>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</si>
  <si>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</si>
  <si>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</si>
  <si>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</si>
  <si>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</si>
  <si>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</si>
  <si>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</si>
  <si>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</si>
  <si>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</si>
  <si>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</si>
  <si>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</si>
  <si>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</si>
  <si>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</si>
  <si>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</si>
  <si>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</si>
  <si>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</si>
  <si>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</si>
  <si>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</si>
  <si>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</si>
  <si>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</si>
  <si>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</si>
  <si>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</si>
  <si>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</si>
  <si>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</si>
  <si>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</si>
  <si>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</si>
  <si>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</si>
  <si>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</si>
  <si>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</si>
  <si>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</si>
  <si>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</si>
  <si>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</si>
  <si>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</si>
  <si>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</si>
  <si>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</si>
  <si>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</si>
  <si>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</si>
  <si>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</si>
  <si>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</si>
  <si>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</si>
  <si>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</si>
  <si>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</si>
  <si>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</si>
  <si>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</si>
  <si>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</si>
  <si>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</si>
  <si>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</si>
  <si>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</si>
  <si>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</si>
  <si>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</si>
  <si>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</si>
  <si>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</si>
  <si>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</si>
  <si>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</si>
  <si>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</si>
  <si>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</si>
  <si>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</si>
  <si>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</si>
  <si>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</si>
  <si>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</si>
  <si>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</si>
  <si>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</si>
  <si>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</si>
  <si>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</si>
  <si>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</si>
  <si>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</si>
  <si>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</si>
  <si>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</si>
  <si>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</si>
  <si>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</si>
  <si>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</si>
  <si>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</si>
  <si>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</si>
  <si>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</si>
  <si>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</si>
  <si>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</si>
  <si>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</si>
  <si>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</si>
  <si>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</si>
  <si>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</si>
  <si>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</si>
  <si>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</si>
  <si>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</si>
  <si>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</si>
  <si>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</si>
  <si>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</si>
  <si>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</si>
  <si>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</si>
  <si>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</si>
  <si>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</si>
  <si>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</si>
  <si>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</si>
  <si>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</si>
  <si>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</si>
  <si>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</si>
  <si>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</si>
  <si>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</si>
  <si>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</si>
  <si>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</si>
  <si>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</si>
  <si>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</si>
  <si>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</si>
  <si>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</si>
  <si>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</si>
  <si>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</si>
  <si>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</si>
  <si>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</si>
  <si>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</si>
  <si>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</si>
  <si>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</si>
  <si>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</si>
  <si>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</si>
  <si>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</si>
  <si>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</si>
  <si>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</si>
  <si>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</si>
  <si>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</si>
  <si>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</si>
  <si>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</si>
  <si>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</si>
  <si>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</si>
  <si>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</si>
  <si>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</si>
  <si>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</si>
  <si>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</si>
  <si>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</si>
  <si>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</si>
  <si>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</si>
  <si>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</si>
  <si>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</si>
  <si>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</si>
  <si>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</si>
  <si>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</si>
  <si>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</si>
  <si>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</si>
  <si>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</si>
  <si>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</si>
  <si>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</si>
  <si>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</si>
  <si>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</si>
  <si>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</si>
  <si>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</si>
  <si>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</si>
  <si>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</si>
  <si>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</si>
  <si>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</si>
  <si>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</si>
  <si>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</si>
  <si>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</si>
  <si>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</si>
  <si>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</si>
  <si>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</si>
  <si>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</si>
  <si>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</si>
  <si>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</si>
  <si>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</si>
  <si>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</si>
  <si>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</si>
  <si>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</si>
  <si>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</si>
  <si>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</si>
  <si>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</si>
  <si>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</si>
  <si>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</si>
  <si>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</si>
  <si>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</si>
  <si>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</si>
  <si>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</si>
  <si>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</si>
  <si>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</si>
  <si>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</si>
  <si>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</si>
  <si>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</si>
  <si>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</si>
  <si>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</si>
  <si>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</si>
  <si>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</si>
  <si>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</si>
  <si>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</si>
  <si>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</si>
  <si>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</si>
  <si>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</si>
  <si>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</si>
  <si>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</si>
  <si>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</si>
  <si>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</si>
  <si>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</si>
  <si>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</si>
  <si>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</si>
  <si>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</si>
  <si>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</si>
  <si>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</si>
  <si>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</si>
  <si>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</si>
  <si>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</si>
  <si>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</si>
  <si>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</si>
  <si>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</si>
  <si>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</si>
  <si>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</si>
  <si>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</si>
  <si>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</si>
  <si>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</si>
  <si>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</si>
  <si>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</si>
  <si>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</si>
  <si>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</si>
  <si>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</si>
  <si>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</si>
  <si>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</si>
  <si>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</si>
  <si>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</si>
  <si>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</si>
  <si>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</si>
  <si>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</si>
  <si>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</si>
  <si>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</si>
  <si>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</si>
  <si>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</si>
  <si>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</si>
  <si>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</si>
  <si>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</si>
  <si>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</si>
  <si>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</si>
  <si>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</si>
  <si>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</si>
  <si>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</si>
  <si>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</si>
  <si>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</si>
  <si>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</si>
  <si>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</si>
  <si>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</si>
  <si>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</si>
  <si>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</si>
  <si>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</si>
  <si>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</si>
  <si>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</si>
  <si>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</si>
  <si>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</si>
  <si>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</si>
  <si>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</si>
  <si>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</si>
  <si>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</si>
  <si>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</si>
  <si>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</si>
  <si>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</si>
  <si>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</si>
  <si>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</si>
  <si>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</si>
  <si>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</si>
  <si>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</si>
  <si>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</si>
  <si>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</si>
  <si>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</si>
  <si>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</si>
  <si>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</si>
  <si>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</si>
  <si>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</si>
  <si>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</si>
  <si>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</si>
  <si>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</si>
  <si>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</si>
  <si>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</si>
  <si>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</si>
  <si>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</si>
  <si>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</si>
  <si>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</si>
  <si>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</si>
  <si>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</si>
  <si>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</si>
  <si>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</si>
  <si>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</si>
  <si>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</si>
  <si>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</si>
  <si>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</si>
  <si>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</si>
  <si>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</si>
  <si>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</si>
  <si>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</si>
  <si>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</si>
  <si>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</si>
  <si>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</si>
  <si>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</si>
  <si>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</si>
  <si>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</si>
  <si>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</si>
  <si>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</si>
  <si>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</si>
  <si>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</si>
  <si>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</si>
  <si>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</si>
  <si>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</si>
  <si>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</si>
  <si>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</si>
  <si>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</si>
  <si>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</si>
  <si>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</si>
  <si>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</si>
  <si>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</si>
  <si>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</si>
  <si>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</si>
  <si>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</si>
  <si>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</si>
  <si>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</si>
  <si>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</si>
  <si>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</si>
  <si>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</si>
  <si>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</si>
  <si>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</si>
  <si>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</si>
  <si>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</si>
  <si>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</si>
  <si>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</si>
  <si>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</si>
  <si>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</si>
  <si>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</si>
  <si>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</si>
  <si>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</si>
  <si>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</si>
  <si>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</si>
  <si>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</si>
  <si>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</si>
  <si>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</si>
  <si>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</si>
  <si>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</si>
  <si>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</si>
  <si>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</si>
  <si>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</si>
  <si>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</si>
  <si>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</si>
  <si>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</si>
  <si>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</si>
  <si>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</si>
  <si>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</si>
  <si>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</si>
  <si>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</si>
  <si>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</si>
  <si>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</si>
  <si>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</si>
  <si>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</si>
  <si>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</si>
  <si>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</si>
  <si>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</si>
  <si>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</si>
  <si>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</si>
  <si>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</si>
  <si>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</si>
  <si>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</si>
  <si>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</si>
  <si>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</si>
  <si>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</si>
  <si>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</si>
  <si>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</si>
  <si>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</si>
  <si>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</si>
  <si>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</si>
  <si>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</si>
  <si>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</si>
  <si>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</si>
  <si>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</si>
  <si>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</si>
  <si>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</si>
  <si>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</si>
  <si>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</si>
  <si>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</si>
  <si>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</si>
  <si>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</si>
  <si>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</si>
  <si>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</si>
  <si>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</si>
  <si>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</si>
  <si>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</si>
  <si>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</si>
  <si>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</si>
  <si>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</si>
  <si>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</si>
  <si>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</si>
  <si>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</si>
  <si>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</si>
  <si>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</si>
  <si>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</si>
  <si>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</si>
  <si>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</si>
  <si>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</si>
  <si>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</si>
  <si>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</si>
  <si>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</si>
  <si>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</si>
  <si>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</si>
  <si>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</si>
  <si>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</si>
  <si>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</si>
  <si>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</si>
  <si>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</si>
  <si>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</si>
  <si>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</si>
  <si>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</si>
  <si>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</si>
  <si>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</si>
  <si>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</si>
  <si>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</si>
  <si>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</si>
  <si>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</si>
  <si>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</si>
  <si>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</si>
  <si>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</si>
  <si>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</si>
  <si>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</si>
  <si>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</si>
  <si>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</si>
  <si>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</si>
  <si>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</si>
  <si>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</si>
  <si>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</si>
  <si>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</si>
  <si>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</si>
  <si>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</si>
  <si>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</si>
  <si>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</si>
  <si>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</si>
  <si>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</si>
  <si>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</si>
  <si>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</si>
  <si>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</si>
  <si>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</si>
  <si>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</si>
  <si>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</si>
  <si>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</si>
  <si>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</si>
  <si>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</si>
  <si>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</si>
  <si>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</si>
  <si>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</si>
  <si>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</si>
  <si>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</si>
  <si>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</si>
  <si>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</si>
  <si>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</si>
  <si>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</si>
  <si>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</si>
  <si>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</si>
  <si>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</si>
  <si>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</si>
  <si>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</si>
  <si>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</si>
  <si>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</si>
  <si>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</si>
  <si>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</si>
  <si>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</si>
  <si>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</si>
  <si>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</si>
  <si>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</si>
  <si>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</si>
  <si>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</si>
  <si>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</si>
  <si>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</si>
  <si>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</si>
  <si>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</si>
  <si>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</si>
  <si>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</si>
  <si>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</si>
  <si>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</si>
  <si>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</si>
  <si>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</si>
  <si>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</si>
  <si>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</si>
  <si>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</si>
  <si>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</si>
  <si>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</si>
  <si>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</si>
  <si>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</si>
  <si>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</si>
  <si>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</si>
  <si>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</si>
  <si>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</si>
  <si>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</si>
  <si>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</si>
  <si>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</si>
  <si>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</si>
  <si>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</si>
  <si>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</si>
  <si>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</si>
  <si>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</si>
  <si>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</si>
  <si>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</si>
  <si>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</si>
  <si>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</si>
  <si>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</si>
  <si>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</si>
  <si>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</si>
  <si>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</si>
  <si>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</si>
  <si>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</si>
  <si>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</si>
  <si>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</si>
  <si>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</si>
  <si>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</si>
  <si>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</si>
  <si>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</si>
  <si>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</si>
  <si>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</si>
  <si>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</si>
  <si>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</si>
  <si>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</si>
  <si>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</si>
  <si>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</si>
  <si>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</si>
  <si>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</si>
  <si>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</si>
  <si>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</si>
  <si>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</si>
  <si>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</si>
  <si>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</si>
  <si>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</si>
  <si>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</si>
  <si>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</si>
  <si>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</si>
  <si>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</si>
  <si>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</si>
  <si>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</si>
  <si>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</si>
  <si>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</si>
  <si>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</si>
  <si>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</si>
  <si>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</si>
  <si>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</si>
  <si>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</si>
  <si>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</si>
  <si>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</si>
  <si>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</si>
  <si>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</si>
  <si>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</si>
  <si>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</si>
  <si>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</si>
  <si>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</si>
  <si>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</si>
  <si>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</si>
  <si>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</si>
  <si>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</si>
  <si>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</si>
  <si>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</si>
  <si>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</si>
  <si>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</si>
  <si>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</si>
  <si>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</si>
  <si>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</si>
  <si>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</si>
  <si>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</si>
  <si>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</si>
  <si>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</si>
  <si>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</si>
  <si>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</si>
  <si>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</si>
  <si>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</si>
  <si>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</si>
  <si>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</si>
  <si>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</si>
  <si>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</si>
  <si>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</si>
  <si>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</si>
  <si>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</si>
  <si>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</si>
  <si>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</si>
  <si>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</si>
  <si>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</si>
  <si>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</si>
  <si>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</si>
  <si>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</si>
  <si>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</si>
  <si>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</si>
  <si>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</si>
  <si>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</si>
  <si>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</si>
  <si>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</si>
  <si>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</si>
  <si>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</si>
  <si>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</si>
  <si>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</si>
  <si>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</si>
  <si>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</si>
  <si>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</si>
  <si>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</si>
  <si>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</si>
  <si>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</si>
  <si>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</si>
  <si>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</si>
  <si>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</si>
  <si>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</si>
  <si>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</si>
  <si>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</si>
  <si>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</si>
  <si>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</si>
  <si>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</si>
  <si>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</si>
  <si>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</si>
  <si>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</si>
  <si>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</si>
  <si>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</si>
  <si>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</si>
  <si>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</si>
  <si>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</si>
  <si>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</si>
  <si>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</si>
  <si>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</si>
  <si>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</si>
  <si>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</si>
  <si>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</si>
  <si>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</si>
  <si>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</si>
  <si>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</si>
  <si>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</si>
  <si>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</si>
  <si>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</si>
  <si>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</si>
  <si>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</si>
  <si>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</si>
  <si>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</si>
  <si>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</si>
  <si>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</si>
  <si>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</si>
  <si>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</si>
  <si>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</si>
  <si>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</si>
  <si>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</si>
  <si>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</si>
  <si>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</si>
  <si>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</si>
  <si>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</si>
  <si>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</si>
  <si>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</si>
  <si>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</si>
  <si>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</si>
  <si>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</si>
  <si>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</si>
  <si>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</si>
  <si>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</si>
  <si>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</si>
  <si>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</si>
  <si>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</si>
  <si>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</si>
  <si>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</si>
  <si>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</si>
  <si>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</si>
  <si>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</si>
  <si>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</si>
  <si>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</si>
  <si>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</si>
  <si>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</si>
  <si>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</si>
  <si>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</si>
  <si>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</si>
  <si>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</si>
  <si>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</si>
  <si>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</si>
  <si>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</si>
  <si>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</si>
  <si>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</si>
  <si>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</si>
  <si>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</si>
  <si>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</si>
  <si>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</si>
  <si>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</si>
  <si>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</si>
  <si>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</si>
  <si>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</si>
  <si>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</si>
  <si>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</si>
  <si>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</si>
  <si>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</si>
  <si>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</si>
  <si>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</si>
  <si>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</si>
  <si>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</si>
  <si>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</si>
  <si>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</si>
  <si>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</si>
  <si>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</si>
  <si>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</si>
  <si>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</si>
  <si>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</si>
  <si>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</si>
  <si>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</si>
  <si>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</si>
  <si>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</si>
  <si>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</si>
  <si>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</si>
  <si>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</si>
  <si>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</si>
  <si>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</si>
  <si>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</si>
  <si>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</si>
  <si>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</si>
  <si>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</si>
  <si>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</si>
  <si>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</si>
  <si>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</si>
  <si>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</si>
  <si>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</si>
  <si>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</si>
  <si>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</si>
  <si>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</si>
  <si>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</si>
  <si>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</si>
  <si>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</si>
  <si>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</si>
  <si>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</si>
  <si>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</si>
  <si>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</si>
  <si>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</si>
  <si>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</si>
  <si>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</si>
  <si>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</si>
  <si>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</si>
  <si>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</si>
  <si>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</si>
  <si>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</si>
  <si>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</si>
  <si>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</si>
  <si>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</si>
  <si>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</si>
  <si>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</si>
  <si>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</si>
  <si>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</si>
  <si>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</si>
  <si>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</si>
  <si>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</si>
  <si>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</si>
  <si>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</si>
  <si>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</si>
  <si>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</si>
  <si>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</si>
  <si>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</si>
  <si>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</si>
  <si>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</si>
  <si>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</si>
  <si>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</si>
  <si>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</si>
  <si>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</si>
  <si>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</si>
  <si>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</si>
  <si>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</si>
  <si>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</si>
  <si>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</si>
  <si>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</si>
  <si>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</si>
  <si>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</si>
  <si>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</si>
  <si>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</si>
  <si>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</si>
  <si>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</si>
  <si>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</si>
  <si>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</si>
  <si>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</si>
  <si>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</si>
  <si>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</si>
  <si>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</si>
  <si>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</si>
  <si>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</si>
  <si>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</si>
  <si>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</si>
  <si>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</si>
  <si>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</si>
  <si>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</si>
  <si>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</si>
  <si>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</si>
  <si>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</si>
  <si>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</si>
  <si>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</si>
  <si>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</si>
  <si>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</si>
  <si>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</si>
  <si>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</si>
  <si>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</si>
  <si>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</si>
  <si>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</si>
  <si>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</si>
  <si>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</si>
  <si>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</si>
  <si>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</si>
  <si>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</si>
  <si>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</si>
  <si>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</si>
  <si>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</si>
  <si>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</si>
  <si>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</si>
  <si>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</si>
  <si>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</si>
  <si>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</si>
  <si>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</si>
  <si>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</si>
  <si>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</si>
  <si>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</si>
  <si>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</si>
  <si>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</si>
  <si>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</si>
  <si>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</si>
  <si>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</si>
  <si>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</si>
  <si>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</si>
  <si>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</si>
  <si>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</si>
  <si>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</si>
  <si>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</si>
  <si>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</si>
  <si>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</si>
  <si>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</si>
  <si>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</si>
  <si>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</si>
  <si>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</si>
  <si>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</si>
  <si>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</si>
  <si>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</si>
  <si>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</si>
  <si>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</si>
  <si>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</si>
  <si>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</si>
  <si>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</si>
  <si>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</si>
  <si>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</si>
  <si>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</si>
  <si>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</si>
  <si>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</si>
  <si>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</si>
  <si>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</si>
  <si>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</si>
  <si>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</si>
  <si>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</si>
  <si>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</si>
  <si>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</si>
  <si>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</si>
  <si>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</si>
  <si>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</si>
  <si>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</si>
  <si>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</si>
  <si>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</si>
  <si>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</si>
  <si>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</si>
  <si>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</si>
  <si>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</si>
  <si>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</si>
  <si>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</si>
  <si>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</si>
  <si>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</si>
  <si>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</si>
  <si>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</si>
  <si>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</si>
  <si>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</si>
  <si>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</si>
  <si>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</si>
  <si>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</si>
  <si>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</si>
  <si>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</si>
  <si>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</si>
  <si>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</si>
  <si>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</si>
  <si>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</si>
  <si>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</si>
  <si>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</si>
  <si>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</si>
  <si>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</si>
  <si>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</si>
  <si>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</si>
  <si>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</si>
  <si>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</si>
  <si>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</si>
  <si>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</si>
  <si>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</si>
  <si>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</si>
  <si>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</si>
  <si>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</si>
  <si>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</si>
  <si>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</si>
  <si>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</si>
  <si>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</si>
  <si>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</si>
  <si>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</si>
  <si>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</si>
  <si>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</si>
  <si>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</si>
  <si>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</si>
  <si>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</si>
  <si>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</si>
  <si>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</si>
  <si>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</si>
  <si>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</si>
  <si>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</si>
  <si>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</si>
  <si>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</si>
  <si>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</si>
  <si>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</si>
  <si>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</si>
  <si>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</si>
  <si>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</si>
  <si>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</si>
  <si>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</si>
  <si>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</si>
  <si>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</si>
  <si>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</si>
  <si>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</si>
  <si>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</si>
  <si>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</si>
  <si>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</si>
  <si>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</si>
  <si>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</si>
  <si>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</si>
  <si>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</si>
  <si>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</si>
  <si>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</si>
  <si>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</si>
  <si>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</si>
  <si>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</si>
  <si>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</si>
  <si>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</si>
  <si>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</si>
  <si>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</si>
  <si>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</si>
  <si>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</si>
  <si>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</si>
  <si>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</si>
  <si>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</si>
  <si>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</si>
  <si>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</si>
  <si>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</si>
  <si>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</si>
  <si>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</si>
  <si>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</si>
  <si>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</si>
  <si>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</si>
  <si>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</si>
  <si>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</si>
  <si>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</si>
  <si>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</si>
  <si>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</si>
  <si>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</si>
  <si>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</si>
  <si>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</si>
  <si>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</si>
  <si>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</si>
  <si>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</si>
  <si>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</si>
  <si>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</si>
  <si>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</si>
  <si>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</si>
  <si>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</si>
  <si>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</si>
  <si>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</si>
  <si>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</si>
  <si>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</si>
  <si>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</si>
  <si>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</si>
  <si>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</si>
  <si>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</si>
  <si>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</si>
  <si>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</si>
  <si>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</si>
  <si>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</si>
  <si>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</si>
  <si>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</si>
  <si>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</si>
  <si>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</si>
  <si>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</si>
  <si>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</si>
  <si>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</si>
  <si>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</si>
  <si>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</si>
  <si>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</si>
  <si>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</si>
  <si>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</si>
  <si>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</si>
  <si>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</si>
  <si>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</si>
  <si>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</si>
  <si>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</si>
  <si>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</si>
  <si>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</si>
  <si>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</si>
  <si>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</si>
  <si>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</si>
  <si>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</si>
  <si>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</si>
  <si>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</si>
  <si>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</si>
  <si>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</si>
  <si>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</si>
  <si>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</si>
  <si>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</si>
  <si>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</si>
  <si>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</si>
  <si>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</si>
  <si>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</si>
  <si>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</si>
  <si>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</si>
  <si>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</si>
  <si>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</si>
  <si>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</si>
  <si>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</si>
  <si>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</si>
  <si>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</si>
  <si>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</si>
  <si>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</si>
  <si>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</si>
  <si>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</si>
  <si>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</si>
  <si>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</si>
  <si>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</si>
  <si>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</si>
  <si>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</si>
  <si>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</si>
  <si>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</si>
  <si>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</si>
  <si>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</si>
  <si>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</si>
  <si>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</si>
  <si>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</si>
  <si>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</si>
  <si>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</si>
  <si>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</si>
  <si>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</si>
  <si>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</si>
  <si>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</si>
  <si>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</si>
  <si>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</si>
  <si>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</si>
  <si>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</si>
  <si>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</si>
  <si>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</si>
  <si>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</si>
  <si>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</si>
  <si>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</si>
  <si>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</si>
  <si>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</si>
  <si>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</si>
  <si>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</si>
  <si>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</si>
  <si>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</si>
  <si>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</si>
  <si>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</si>
  <si>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</si>
  <si>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</si>
  <si>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</si>
  <si>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</si>
  <si>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</si>
  <si>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</si>
  <si>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</si>
  <si>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</si>
  <si>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</si>
  <si>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</si>
  <si>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</si>
  <si>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</si>
  <si>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</si>
  <si>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</si>
  <si>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</si>
  <si>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</si>
  <si>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</si>
  <si>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</si>
  <si>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</si>
  <si>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</si>
  <si>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</si>
  <si>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</si>
  <si>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</si>
  <si>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</si>
  <si>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</si>
  <si>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</si>
  <si>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</si>
  <si>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</si>
  <si>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</si>
  <si>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</si>
  <si>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</si>
  <si>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</si>
  <si>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</si>
  <si>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</si>
  <si>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</si>
  <si>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</si>
  <si>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</si>
  <si>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</si>
  <si>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</si>
  <si>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</si>
  <si>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</si>
  <si>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</si>
  <si>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</si>
  <si>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</si>
  <si>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</si>
  <si>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</si>
  <si>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</si>
  <si>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</si>
  <si>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</si>
  <si>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</si>
  <si>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</si>
  <si>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</si>
  <si>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</si>
  <si>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</si>
  <si>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</si>
  <si>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</si>
  <si>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</si>
  <si>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</si>
  <si>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</si>
  <si>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</si>
  <si>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</si>
  <si>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</si>
  <si>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</si>
  <si>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</si>
  <si>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</si>
  <si>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</si>
  <si>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</si>
  <si>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</si>
  <si>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</si>
  <si>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</si>
  <si>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</si>
  <si>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</si>
  <si>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</si>
  <si>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</si>
  <si>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</si>
  <si>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</si>
  <si>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</si>
  <si>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</si>
  <si>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</si>
  <si>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</si>
  <si>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</si>
  <si>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</si>
  <si>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</si>
  <si>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</si>
  <si>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</si>
  <si>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</si>
  <si>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</si>
  <si>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</si>
  <si>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</si>
  <si>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</si>
  <si>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</si>
  <si>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</si>
  <si>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</si>
  <si>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</si>
  <si>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</si>
  <si>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</si>
  <si>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</si>
  <si>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</si>
  <si>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</si>
  <si>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</si>
  <si>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</si>
  <si>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</si>
  <si>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</si>
  <si>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</si>
  <si>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</si>
  <si>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</si>
  <si>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</si>
  <si>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</si>
  <si>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</si>
  <si>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</si>
  <si>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</si>
  <si>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</si>
  <si>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</si>
  <si>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</si>
  <si>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</si>
  <si>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</si>
  <si>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</si>
  <si>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</si>
  <si>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</si>
  <si>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</si>
  <si>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</si>
  <si>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</si>
  <si>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</si>
  <si>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</si>
  <si>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</si>
  <si>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</si>
  <si>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</si>
  <si>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</si>
  <si>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</si>
  <si>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</si>
  <si>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</si>
  <si>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</si>
  <si>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</si>
  <si>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</si>
  <si>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</si>
  <si>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</si>
  <si>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</si>
  <si>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</si>
  <si>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</si>
  <si>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</si>
  <si>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</si>
  <si>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</si>
  <si>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</si>
  <si>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</si>
  <si>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</si>
  <si>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</si>
  <si>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</si>
  <si>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</si>
  <si>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</si>
  <si>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</si>
  <si>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</si>
  <si>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</si>
  <si>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</si>
  <si>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</si>
  <si>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</si>
  <si>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</si>
  <si>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</si>
  <si>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</si>
  <si>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</si>
  <si>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</si>
  <si>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</si>
  <si>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</si>
  <si>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</si>
  <si>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</si>
  <si>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</si>
  <si>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</si>
  <si>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</si>
  <si>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</si>
  <si>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</si>
  <si>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</si>
  <si>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</si>
  <si>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</si>
  <si>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</si>
  <si>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</si>
  <si>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</si>
  <si>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</si>
  <si>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</si>
  <si>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</si>
  <si>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</si>
  <si>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</si>
  <si>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</si>
  <si>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</si>
  <si>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</si>
  <si>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</si>
  <si>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</si>
  <si>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</si>
  <si>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</si>
  <si>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</si>
  <si>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</si>
  <si>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</si>
  <si>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</si>
  <si>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</si>
  <si>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</si>
  <si>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</si>
  <si>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</si>
  <si>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</si>
  <si>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</si>
  <si>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</si>
  <si>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</si>
  <si>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</si>
  <si>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</si>
  <si>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</si>
  <si>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</si>
  <si>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</si>
  <si>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</si>
  <si>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</si>
  <si>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</si>
  <si>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</si>
  <si>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</si>
  <si>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</si>
  <si>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</si>
  <si>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</si>
  <si>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</si>
  <si>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</si>
  <si>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</si>
  <si>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</si>
  <si>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</si>
  <si>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</si>
  <si>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</si>
  <si>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</si>
  <si>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</si>
  <si>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</si>
  <si>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</si>
  <si>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</si>
  <si>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</si>
  <si>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</si>
  <si>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</si>
  <si>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</si>
  <si>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</si>
  <si>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</si>
  <si>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</si>
  <si>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</si>
  <si>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</si>
  <si>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</si>
  <si>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</si>
  <si>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</si>
  <si>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</si>
  <si>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</si>
  <si>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</si>
  <si>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</si>
  <si>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</si>
  <si>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</si>
  <si>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</si>
  <si>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</si>
  <si>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</si>
  <si>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</si>
  <si>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</si>
  <si>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</si>
  <si>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</si>
  <si>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</si>
  <si>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</si>
  <si>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</si>
  <si>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</si>
  <si>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</si>
  <si>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</si>
  <si>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</si>
  <si>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</si>
  <si>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</si>
  <si>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</si>
  <si>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</si>
  <si>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</si>
  <si>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</si>
  <si>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</si>
  <si>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</si>
  <si>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</si>
  <si>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</si>
  <si>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</si>
  <si>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</si>
  <si>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</si>
  <si>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</si>
  <si>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</si>
  <si>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</si>
  <si>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</si>
  <si>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</si>
  <si>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</si>
  <si>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</si>
  <si>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</si>
  <si>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</si>
  <si>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</si>
  <si>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</si>
  <si>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</si>
  <si>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</si>
  <si>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</si>
  <si>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</si>
  <si>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</si>
  <si>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</si>
  <si>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</si>
  <si>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</si>
  <si>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</si>
  <si>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</si>
  <si>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</si>
  <si>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</si>
  <si>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</si>
  <si>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</si>
  <si>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</si>
  <si>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</si>
  <si>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</si>
  <si>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</si>
  <si>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</si>
  <si>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</si>
  <si>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</si>
  <si>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</si>
  <si>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</si>
  <si>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</si>
  <si>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</si>
  <si>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</si>
  <si>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</si>
  <si>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</si>
  <si>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</si>
  <si>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</si>
  <si>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</si>
  <si>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</si>
  <si>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</si>
  <si>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</si>
  <si>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</si>
  <si>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</si>
  <si>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</si>
  <si>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</si>
  <si>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</si>
  <si>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</si>
  <si>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</si>
  <si>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</si>
  <si>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</si>
  <si>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</si>
  <si>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</si>
  <si>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</si>
  <si>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</si>
  <si>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</si>
  <si>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</si>
  <si>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</si>
  <si>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</si>
  <si>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</si>
  <si>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</si>
  <si>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</si>
  <si>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</si>
  <si>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</si>
  <si>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</si>
  <si>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</si>
  <si>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</si>
  <si>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</si>
  <si>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</si>
  <si>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</si>
  <si>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</si>
  <si>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</si>
  <si>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</si>
  <si>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</si>
  <si>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</si>
  <si>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</si>
  <si>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</si>
  <si>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</si>
  <si>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</si>
  <si>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</si>
  <si>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</si>
  <si>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</si>
  <si>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</si>
  <si>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</si>
  <si>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</si>
  <si>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</si>
  <si>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</si>
  <si>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</si>
  <si>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</si>
  <si>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</si>
  <si>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</si>
  <si>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</si>
  <si>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</si>
  <si>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</si>
  <si>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</si>
  <si>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</si>
  <si>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</si>
  <si>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</si>
  <si>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</si>
  <si>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</si>
  <si>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</si>
  <si>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</si>
  <si>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</si>
  <si>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</si>
  <si>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</si>
  <si>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</si>
  <si>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</si>
  <si>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</si>
  <si>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</si>
  <si>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</si>
  <si>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</si>
  <si>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</si>
  <si>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</si>
  <si>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</si>
  <si>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</si>
  <si>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</si>
  <si>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</si>
  <si>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</si>
  <si>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</si>
  <si>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</si>
  <si>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</si>
  <si>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</si>
  <si>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</si>
  <si>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</si>
  <si>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</si>
  <si>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</si>
  <si>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</si>
  <si>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</si>
  <si>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</si>
  <si>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</si>
  <si>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</si>
  <si>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</si>
  <si>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</si>
  <si>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</si>
  <si>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</si>
  <si>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</si>
  <si>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</si>
  <si>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</si>
  <si>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</si>
  <si>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</si>
  <si>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</si>
  <si>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</si>
  <si>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</si>
  <si>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</si>
  <si>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</si>
  <si>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</si>
  <si>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</si>
  <si>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</si>
  <si>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</si>
  <si>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</si>
  <si>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</si>
  <si>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</si>
  <si>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</si>
  <si>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</si>
  <si>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</si>
  <si>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</si>
  <si>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</si>
  <si>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</si>
  <si>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</si>
  <si>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</si>
  <si>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</si>
  <si>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</si>
  <si>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</si>
  <si>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</si>
  <si>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</si>
  <si>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</si>
  <si>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</si>
  <si>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</si>
  <si>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</si>
  <si>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</si>
  <si>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</si>
  <si>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</si>
  <si>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</si>
  <si>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</si>
  <si>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</si>
  <si>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</si>
  <si>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</si>
  <si>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</si>
  <si>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</si>
  <si>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</si>
  <si>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</si>
  <si>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</si>
  <si>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</si>
  <si>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</si>
  <si>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</si>
  <si>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</si>
  <si>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</si>
  <si>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</si>
  <si>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</si>
  <si>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</si>
  <si>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</si>
  <si>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</si>
  <si>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</si>
  <si>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</si>
  <si>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</si>
  <si>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</si>
  <si>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</si>
  <si>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</si>
  <si>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</si>
  <si>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</si>
  <si>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</si>
  <si>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</si>
  <si>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</si>
  <si>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</si>
  <si>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</si>
  <si>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</si>
  <si>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</si>
  <si>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</si>
  <si>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</si>
  <si>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</si>
  <si>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</si>
  <si>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</si>
  <si>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</si>
  <si>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</si>
  <si>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</si>
  <si>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</si>
  <si>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</si>
  <si>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</si>
  <si>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</si>
  <si>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</si>
  <si>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</si>
  <si>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</si>
  <si>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</si>
  <si>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</si>
  <si>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</si>
  <si>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</si>
  <si>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</si>
  <si>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</si>
  <si>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</si>
  <si>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</si>
  <si>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</si>
  <si>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</si>
  <si>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</si>
  <si>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</si>
  <si>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</si>
  <si>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</si>
  <si>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</si>
  <si>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</si>
  <si>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</si>
  <si>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</si>
  <si>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</si>
  <si>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</si>
  <si>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</si>
  <si>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</si>
  <si>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</si>
  <si>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</si>
  <si>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</si>
  <si>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</si>
  <si>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</si>
  <si>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</si>
  <si>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</si>
  <si>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</si>
  <si>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</si>
  <si>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</si>
  <si>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</si>
  <si>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</si>
  <si>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</si>
  <si>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</si>
  <si>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</si>
  <si>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</si>
  <si>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</si>
  <si>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</si>
  <si>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</si>
  <si>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</si>
  <si>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</si>
  <si>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</si>
  <si>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</si>
  <si>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</si>
  <si>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</si>
  <si>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</si>
  <si>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</si>
  <si>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</si>
  <si>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</si>
  <si>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</si>
  <si>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</si>
  <si>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</si>
  <si>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</si>
  <si>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</si>
  <si>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</si>
  <si>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</si>
  <si>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</si>
  <si>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</si>
  <si>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</si>
  <si>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</si>
  <si>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</si>
  <si>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</si>
  <si>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</si>
  <si>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</si>
  <si>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</si>
  <si>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</si>
  <si>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</si>
  <si>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</si>
  <si>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</si>
  <si>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</si>
  <si>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</si>
  <si>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</si>
  <si>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</si>
  <si>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</si>
  <si>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</si>
  <si>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</si>
  <si>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</si>
  <si>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</si>
  <si>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</si>
  <si>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</si>
  <si>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</si>
  <si>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</si>
  <si>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</si>
  <si>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</si>
  <si>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</si>
  <si>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</si>
  <si>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</si>
  <si>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</si>
  <si>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</si>
  <si>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</si>
  <si>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</si>
  <si>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</si>
  <si>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</si>
  <si>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</si>
  <si>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</si>
  <si>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</si>
  <si>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</si>
  <si>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</si>
  <si>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</si>
  <si>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</si>
  <si>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</si>
  <si>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</si>
  <si>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</si>
  <si>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</si>
  <si>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</si>
  <si>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</si>
  <si>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</si>
  <si>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</si>
  <si>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</si>
  <si>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</si>
  <si>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</si>
  <si>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</si>
  <si>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</si>
  <si>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</si>
  <si>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</si>
  <si>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</si>
  <si>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</si>
  <si>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</si>
  <si>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</si>
  <si>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</si>
  <si>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</si>
  <si>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</si>
  <si>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</si>
  <si>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</si>
  <si>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</si>
  <si>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</si>
  <si>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</si>
  <si>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</si>
  <si>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</si>
  <si>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</si>
  <si>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</si>
  <si>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</si>
  <si>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</si>
  <si>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</si>
  <si>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</si>
  <si>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</si>
  <si>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</si>
  <si>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</si>
  <si>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</si>
  <si>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</si>
  <si>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</si>
  <si>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</si>
  <si>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</si>
  <si>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</si>
  <si>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</si>
  <si>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</si>
  <si>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</si>
  <si>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</si>
  <si>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</si>
  <si>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</si>
  <si>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</si>
  <si>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</si>
  <si>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</si>
  <si>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</si>
  <si>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</si>
  <si>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</si>
  <si>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</si>
  <si>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</si>
  <si>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</si>
  <si>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</si>
  <si>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</si>
  <si>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</si>
  <si>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</si>
  <si>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</si>
  <si>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</si>
  <si>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</si>
  <si>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</si>
  <si>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</si>
  <si>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</si>
  <si>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</si>
  <si>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</si>
  <si>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</si>
  <si>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</si>
  <si>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</si>
  <si>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</si>
  <si>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</si>
  <si>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</si>
  <si>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</si>
  <si>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</si>
  <si>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</si>
  <si>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</si>
  <si>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</si>
  <si>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</si>
  <si>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</si>
  <si>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</si>
  <si>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</si>
  <si>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</si>
  <si>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</si>
  <si>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</si>
  <si>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</si>
  <si>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</si>
  <si>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</si>
  <si>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</si>
  <si>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</si>
  <si>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</si>
  <si>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</si>
  <si>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</si>
  <si>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</si>
  <si>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</si>
  <si>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</si>
  <si>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</si>
  <si>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</si>
  <si>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</si>
  <si>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</si>
  <si>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</si>
  <si>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</si>
  <si>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</si>
  <si>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</si>
  <si>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</si>
  <si>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</si>
  <si>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</si>
  <si>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</si>
  <si>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</si>
  <si>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</si>
  <si>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</si>
  <si>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</si>
  <si>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</si>
  <si>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</si>
  <si>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</si>
  <si>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</si>
  <si>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</si>
  <si>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</si>
  <si>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</si>
  <si>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</si>
  <si>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</si>
  <si>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</si>
  <si>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</si>
  <si>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</si>
  <si>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</si>
  <si>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</si>
  <si>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</si>
  <si>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</si>
  <si>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</si>
  <si>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</si>
  <si>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</si>
  <si>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</si>
  <si>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</si>
  <si>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</si>
  <si>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</si>
  <si>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</si>
  <si>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</si>
  <si>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</si>
  <si>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</si>
  <si>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</si>
  <si>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</si>
  <si>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</si>
  <si>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</si>
  <si>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</si>
  <si>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</si>
  <si>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</si>
  <si>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</si>
  <si>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</si>
  <si>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</si>
  <si>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</si>
  <si>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</si>
  <si>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</si>
  <si>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</si>
  <si>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</si>
  <si>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</si>
  <si>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</si>
  <si>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</si>
  <si>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</si>
  <si>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</si>
  <si>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</si>
  <si>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</si>
  <si>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</si>
  <si>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</si>
  <si>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</si>
  <si>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</si>
  <si>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</si>
  <si>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</si>
  <si>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</si>
  <si>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</si>
  <si>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</si>
  <si>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</si>
  <si>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</si>
  <si>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</si>
  <si>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</si>
  <si>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</si>
  <si>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</si>
  <si>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</si>
  <si>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</si>
  <si>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</si>
  <si>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</si>
  <si>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</si>
  <si>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</si>
  <si>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</si>
  <si>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</si>
  <si>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</si>
  <si>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</si>
  <si>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</si>
  <si>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</si>
  <si>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</si>
  <si>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</si>
  <si>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</si>
  <si>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</si>
  <si>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</si>
  <si>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</si>
  <si>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</si>
  <si>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</si>
  <si>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</si>
  <si>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</si>
  <si>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</si>
  <si>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</si>
  <si>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</si>
  <si>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</si>
  <si>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</si>
  <si>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</si>
  <si>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</si>
  <si>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</si>
  <si>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</si>
  <si>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</si>
  <si>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</si>
  <si>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</si>
  <si>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</si>
  <si>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</si>
  <si>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</si>
  <si>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</si>
  <si>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</si>
  <si>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</si>
  <si>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</si>
  <si>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</si>
  <si>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</si>
  <si>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</si>
  <si>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</si>
  <si>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</si>
  <si>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</si>
  <si>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</si>
  <si>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</si>
  <si>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</si>
  <si>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</si>
  <si>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</si>
  <si>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</si>
  <si>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</si>
  <si>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</si>
  <si>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</si>
  <si>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</si>
  <si>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</si>
  <si>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</si>
  <si>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</si>
  <si>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</si>
  <si>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</si>
  <si>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</si>
  <si>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</si>
  <si>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</si>
  <si>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</si>
  <si>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</si>
  <si>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</si>
  <si>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</si>
  <si>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</si>
  <si>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</si>
  <si>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</si>
  <si>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</si>
  <si>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</si>
  <si>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</si>
  <si>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</si>
  <si>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</si>
  <si>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</si>
  <si>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</si>
  <si>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</si>
  <si>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</si>
  <si>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</si>
  <si>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</si>
  <si>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</si>
  <si>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</si>
  <si>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</si>
  <si>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</si>
  <si>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</si>
  <si>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</si>
  <si>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</si>
  <si>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</si>
  <si>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</si>
  <si>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</si>
  <si>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</si>
  <si>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</si>
  <si>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</si>
  <si>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</si>
  <si>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</si>
  <si>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</si>
  <si>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</si>
  <si>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</si>
  <si>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</si>
  <si>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</si>
  <si>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</si>
  <si>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</si>
  <si>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</si>
  <si>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</si>
  <si>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</si>
  <si>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</si>
  <si>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</si>
  <si>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</si>
  <si>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</si>
  <si>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</si>
  <si>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</si>
  <si>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</si>
  <si>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</si>
  <si>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</si>
  <si>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</si>
  <si>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</si>
  <si>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</si>
  <si>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</si>
  <si>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</si>
  <si>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</si>
  <si>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</si>
  <si>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</si>
  <si>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</si>
  <si>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</si>
  <si>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</si>
  <si>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</si>
  <si>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</si>
  <si>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</si>
  <si>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</si>
  <si>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</si>
  <si>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</si>
  <si>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</si>
  <si>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</si>
  <si>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</si>
  <si>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</si>
  <si>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</si>
  <si>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</si>
  <si>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</si>
  <si>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</si>
  <si>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</si>
  <si>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</si>
  <si>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</si>
  <si>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</si>
  <si>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</si>
  <si>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</si>
  <si>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</si>
  <si>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</si>
  <si>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</si>
  <si>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</si>
  <si>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</si>
  <si>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</si>
  <si>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</si>
  <si>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</si>
  <si>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</si>
  <si>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</si>
  <si>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</si>
  <si>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</si>
  <si>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</si>
  <si>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</si>
  <si>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</si>
  <si>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</si>
  <si>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</si>
  <si>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</si>
  <si>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</si>
  <si>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</si>
  <si>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</si>
  <si>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</si>
  <si>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</si>
  <si>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</si>
  <si>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</si>
  <si>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</si>
  <si>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</si>
  <si>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</si>
  <si>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</si>
  <si>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</si>
  <si>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</si>
  <si>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</si>
  <si>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</si>
  <si>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</si>
  <si>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</si>
  <si>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</si>
  <si>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</si>
  <si>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</si>
  <si>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</si>
  <si>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</si>
  <si>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</si>
  <si>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</si>
  <si>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</si>
  <si>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</si>
  <si>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</si>
  <si>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</si>
  <si>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</si>
  <si>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</si>
  <si>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</si>
  <si>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</si>
  <si>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</si>
  <si>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</si>
  <si>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</si>
  <si>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</si>
  <si>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</si>
  <si>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</si>
  <si>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</si>
  <si>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</si>
  <si>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</si>
  <si>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</si>
  <si>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</si>
  <si>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</si>
  <si>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</si>
  <si>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</si>
  <si>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</si>
  <si>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</si>
  <si>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</si>
  <si>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</si>
  <si>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</si>
  <si>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</si>
  <si>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</si>
  <si>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</si>
  <si>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</si>
  <si>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</si>
  <si>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</si>
  <si>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</si>
  <si>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</si>
  <si>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</si>
  <si>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</si>
  <si>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</si>
  <si>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</si>
  <si>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</si>
  <si>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</si>
  <si>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</si>
  <si>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</si>
  <si>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</si>
  <si>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</si>
  <si>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</si>
  <si>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</si>
  <si>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</si>
  <si>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</si>
  <si>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</si>
  <si>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</si>
  <si>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</si>
  <si>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</si>
  <si>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</si>
  <si>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</si>
  <si>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</si>
  <si>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</si>
  <si>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</si>
  <si>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</si>
  <si>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</si>
  <si>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</si>
  <si>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</si>
  <si>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</si>
  <si>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</si>
  <si>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</si>
  <si>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</si>
  <si>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</si>
  <si>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</si>
  <si>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</si>
  <si>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</si>
  <si>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</si>
  <si>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</si>
  <si>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</si>
  <si>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</si>
  <si>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</si>
  <si>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</si>
  <si>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</si>
  <si>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</si>
  <si>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</si>
  <si>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</si>
  <si>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</si>
  <si>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</si>
  <si>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</si>
  <si>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</si>
  <si>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</si>
  <si>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</si>
  <si>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</si>
  <si>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</si>
  <si>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</si>
  <si>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</si>
  <si>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</si>
  <si>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</si>
  <si>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</si>
  <si>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</si>
  <si>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</si>
  <si>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</si>
  <si>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</si>
  <si>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</si>
  <si>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</si>
  <si>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</si>
  <si>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</si>
  <si>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</si>
  <si>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</si>
  <si>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</si>
  <si>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</si>
  <si>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</si>
  <si>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</si>
  <si>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</si>
  <si>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</si>
  <si>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</si>
  <si>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</si>
  <si>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</si>
  <si>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</si>
  <si>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</si>
  <si>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</si>
  <si>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</si>
  <si>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</si>
  <si>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</si>
  <si>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</si>
  <si>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</si>
  <si>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</si>
  <si>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</si>
  <si>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</si>
  <si>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</si>
  <si>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</si>
  <si>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</si>
  <si>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</si>
  <si>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</si>
  <si>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</si>
  <si>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</si>
  <si>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</si>
  <si>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</si>
  <si>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</si>
  <si>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</si>
  <si>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</si>
  <si>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</si>
  <si>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</si>
  <si>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</si>
  <si>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</si>
  <si>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</si>
  <si>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</si>
  <si>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</si>
  <si>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</si>
  <si>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</si>
  <si>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</si>
  <si>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</si>
  <si>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</si>
  <si>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</si>
  <si>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</si>
  <si>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</si>
  <si>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</si>
  <si>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</si>
  <si>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</si>
  <si>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</si>
  <si>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</si>
  <si>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</si>
  <si>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</si>
  <si>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</si>
  <si>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</si>
  <si>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</si>
  <si>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</si>
  <si>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</si>
  <si>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</si>
  <si>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</si>
  <si>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</si>
  <si>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</si>
  <si>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</si>
  <si>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</si>
  <si>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</si>
  <si>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</si>
  <si>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</si>
  <si>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</si>
  <si>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</si>
  <si>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</si>
  <si>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</si>
  <si>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</si>
  <si>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</si>
  <si>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</si>
  <si>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</si>
  <si>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</si>
  <si>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</si>
  <si>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</si>
  <si>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</si>
  <si>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</si>
  <si>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</si>
  <si>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</si>
  <si>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</si>
  <si>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</si>
  <si>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</si>
  <si>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</si>
  <si>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</si>
  <si>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</si>
  <si>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</si>
  <si>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</si>
  <si>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</si>
  <si>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</si>
  <si>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</si>
  <si>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</si>
  <si>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</si>
  <si>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</si>
  <si>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</si>
  <si>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</si>
  <si>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</si>
  <si>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</si>
  <si>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</si>
  <si>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</si>
  <si>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</si>
  <si>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</si>
  <si>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</si>
  <si>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</si>
  <si>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</si>
  <si>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</si>
  <si>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</si>
  <si>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</si>
  <si>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</si>
  <si>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</si>
  <si>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</si>
  <si>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</si>
  <si>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</si>
  <si>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</si>
  <si>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</si>
  <si>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</si>
  <si>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</si>
  <si>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</si>
  <si>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</si>
  <si>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</si>
  <si>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</si>
  <si>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</si>
  <si>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</si>
  <si>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</si>
  <si>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</si>
  <si>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</si>
  <si>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</si>
  <si>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</si>
  <si>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</si>
  <si>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</si>
  <si>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</si>
  <si>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</si>
  <si>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</si>
  <si>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</si>
  <si>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</si>
  <si>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</si>
  <si>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</si>
  <si>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</si>
  <si>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</si>
  <si>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</si>
  <si>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</si>
  <si>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</si>
  <si>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</si>
  <si>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</si>
  <si>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</si>
  <si>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</si>
  <si>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</si>
  <si>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</si>
  <si>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</si>
  <si>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</si>
  <si>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</si>
  <si>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</si>
  <si>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</si>
  <si>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</si>
  <si>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</si>
  <si>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</si>
  <si>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</si>
  <si>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</si>
  <si>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</si>
  <si>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</si>
  <si>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</si>
  <si>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</si>
  <si>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</si>
  <si>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</si>
  <si>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</si>
  <si>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</si>
  <si>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</si>
  <si>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</si>
  <si>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</si>
  <si>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</si>
  <si>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</si>
  <si>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</si>
  <si>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</si>
  <si>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</si>
  <si>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</si>
  <si>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</si>
  <si>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</si>
  <si>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</si>
  <si>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</si>
  <si>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</si>
  <si>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</si>
  <si>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</si>
  <si>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</si>
  <si>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</si>
  <si>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</si>
  <si>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</si>
  <si>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</si>
  <si>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</si>
  <si>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</si>
  <si>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</si>
  <si>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</si>
  <si>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</si>
  <si>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</si>
  <si>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</si>
  <si>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</si>
  <si>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</si>
  <si>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</si>
  <si>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</si>
  <si>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</si>
  <si>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</si>
  <si>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</si>
  <si>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</si>
  <si>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</si>
  <si>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</si>
  <si>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</si>
  <si>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</si>
  <si>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</si>
  <si>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</si>
  <si>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</si>
  <si>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</si>
  <si>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</si>
  <si>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</si>
  <si>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</si>
  <si>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</si>
  <si>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</si>
  <si>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</si>
  <si>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</si>
  <si>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</si>
  <si>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</si>
  <si>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</si>
  <si>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</si>
  <si>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</si>
  <si>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</si>
  <si>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</si>
  <si>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</si>
  <si>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</si>
  <si>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</si>
  <si>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</si>
  <si>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</si>
  <si>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</si>
  <si>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</si>
  <si>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</si>
  <si>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</si>
  <si>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</si>
  <si>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</si>
  <si>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</si>
  <si>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</si>
  <si>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</si>
  <si>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</si>
  <si>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</si>
  <si>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</si>
  <si>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</si>
  <si>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</si>
  <si>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</si>
  <si>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</si>
  <si>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</si>
  <si>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</si>
  <si>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</si>
  <si>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</si>
  <si>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</si>
  <si>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</si>
  <si>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</si>
  <si>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</si>
  <si>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</si>
  <si>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</si>
  <si>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</si>
  <si>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</si>
  <si>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</si>
  <si>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</si>
  <si>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</si>
  <si>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</si>
  <si>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</si>
  <si>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</si>
  <si>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</si>
  <si>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</si>
  <si>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</si>
  <si>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</si>
  <si>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</si>
  <si>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</si>
  <si>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</si>
  <si>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</si>
  <si>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</si>
  <si>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</si>
  <si>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</si>
  <si>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</si>
  <si>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</si>
  <si>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</si>
  <si>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</si>
  <si>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</si>
  <si>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</si>
  <si>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</si>
  <si>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</si>
  <si>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</si>
  <si>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</si>
  <si>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</si>
  <si>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</si>
  <si>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</si>
  <si>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</si>
  <si>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</si>
  <si>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</si>
  <si>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</si>
  <si>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</si>
  <si>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</si>
  <si>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</si>
  <si>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</si>
  <si>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</si>
  <si>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</si>
  <si>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</si>
  <si>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</si>
  <si>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</si>
  <si>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</si>
  <si>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</si>
  <si>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</si>
  <si>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</si>
  <si>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</si>
  <si>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</si>
  <si>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</si>
  <si>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</si>
  <si>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</si>
  <si>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</si>
  <si>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</si>
  <si>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</si>
  <si>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</si>
  <si>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</si>
  <si>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</si>
  <si>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</si>
  <si>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</si>
  <si>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</si>
  <si>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</si>
  <si>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</si>
  <si>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</si>
  <si>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</si>
  <si>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</si>
  <si>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</si>
  <si>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</si>
  <si>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</si>
  <si>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</si>
  <si>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</si>
  <si>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</si>
  <si>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</si>
  <si>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</si>
  <si>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</si>
  <si>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</si>
  <si>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</si>
  <si>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</si>
  <si>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</si>
  <si>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</si>
  <si>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</si>
  <si>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</si>
  <si>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</si>
  <si>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</si>
  <si>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</si>
  <si>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</si>
  <si>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</si>
  <si>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</si>
  <si>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</si>
  <si>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</si>
  <si>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</si>
  <si>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</si>
  <si>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</si>
  <si>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</si>
  <si>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</si>
  <si>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</si>
  <si>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</si>
  <si>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</si>
  <si>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</si>
  <si>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</si>
  <si>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</si>
  <si>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</si>
  <si>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</si>
  <si>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</si>
  <si>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</si>
  <si>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</si>
  <si>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</si>
  <si>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</si>
  <si>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</si>
  <si>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</si>
  <si>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</si>
  <si>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</si>
  <si>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</si>
  <si>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</si>
  <si>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</si>
  <si>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</si>
  <si>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</si>
  <si>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</si>
  <si>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</si>
  <si>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</si>
  <si>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</si>
  <si>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</si>
  <si>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</si>
  <si>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</si>
  <si>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</si>
  <si>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</si>
  <si>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</si>
  <si>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</si>
  <si>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</si>
  <si>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</si>
  <si>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</si>
  <si>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</si>
  <si>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</si>
  <si>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</si>
  <si>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</si>
  <si>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</si>
  <si>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</si>
  <si>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</si>
  <si>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</si>
  <si>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</si>
  <si>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</si>
  <si>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</si>
  <si>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</si>
  <si>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</si>
  <si>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</si>
  <si>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</si>
  <si>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</si>
  <si>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</si>
  <si>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</si>
  <si>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</si>
  <si>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</si>
  <si>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</si>
  <si>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</si>
  <si>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</si>
  <si>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</si>
  <si>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</si>
  <si>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</si>
  <si>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</si>
  <si>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</si>
  <si>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</si>
  <si>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</si>
  <si>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</si>
  <si>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</si>
  <si>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</si>
  <si>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</si>
  <si>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</si>
  <si>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</si>
  <si>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</si>
  <si>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</si>
  <si>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</si>
  <si>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</si>
  <si>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</si>
  <si>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</si>
  <si>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</si>
  <si>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</si>
  <si>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</si>
  <si>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</si>
  <si>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</si>
  <si>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</si>
  <si>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</si>
  <si>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</si>
  <si>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</si>
  <si>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</si>
  <si>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</si>
  <si>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</si>
  <si>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</si>
  <si>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</si>
  <si>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</si>
  <si>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</si>
  <si>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</si>
  <si>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</si>
  <si>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</si>
  <si>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</si>
  <si>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</si>
  <si>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</si>
  <si>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</si>
  <si>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</si>
  <si>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</si>
  <si>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</si>
  <si>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</si>
  <si>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</si>
  <si>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</si>
  <si>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</si>
  <si>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</si>
  <si>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</si>
  <si>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</si>
  <si>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</si>
  <si>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</si>
  <si>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</si>
  <si>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</si>
  <si>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</si>
  <si>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</si>
  <si>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</si>
  <si>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</si>
  <si>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</si>
  <si>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</si>
  <si>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</si>
  <si>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</si>
  <si>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</si>
  <si>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</si>
  <si>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</si>
  <si>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</si>
  <si>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</si>
  <si>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</si>
  <si>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</si>
  <si>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</si>
  <si>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</si>
  <si>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</si>
  <si>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</si>
  <si>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</si>
  <si>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</si>
  <si>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</si>
  <si>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</si>
  <si>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</si>
  <si>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</si>
  <si>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</si>
  <si>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</si>
  <si>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</si>
  <si>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</si>
  <si>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</si>
  <si>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</si>
  <si>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</si>
  <si>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</si>
  <si>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</si>
  <si>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</si>
  <si>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</si>
  <si>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</si>
  <si>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</si>
  <si>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</si>
  <si>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</si>
  <si>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</si>
  <si>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</si>
  <si>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</si>
  <si>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</si>
  <si>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</si>
  <si>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</si>
  <si>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</si>
  <si>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</si>
  <si>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</si>
  <si>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</si>
  <si>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</si>
  <si>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</si>
  <si>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</si>
  <si>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</si>
  <si>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</si>
  <si>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</si>
  <si>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</si>
  <si>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</si>
  <si>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</si>
  <si>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</si>
  <si>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</si>
  <si>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</si>
  <si>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</si>
  <si>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</si>
  <si>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</si>
  <si>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</si>
  <si>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</si>
  <si>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</si>
  <si>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</si>
  <si>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</si>
  <si>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</si>
  <si>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</si>
  <si>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</si>
  <si>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</si>
  <si>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</si>
  <si>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</si>
  <si>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</si>
  <si>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</si>
  <si>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</si>
  <si>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</si>
  <si>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</si>
  <si>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</si>
  <si>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</si>
  <si>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</si>
  <si>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</si>
  <si>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</si>
  <si>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</si>
  <si>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</si>
  <si>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</si>
  <si>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</si>
  <si>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</si>
  <si>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</si>
  <si>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</si>
  <si>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</si>
  <si>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</si>
  <si>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</si>
  <si>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</si>
  <si>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</si>
  <si>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</si>
  <si>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</si>
  <si>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</si>
  <si>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</si>
  <si>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</si>
  <si>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</si>
  <si>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</si>
  <si>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</si>
  <si>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</si>
  <si>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</si>
  <si>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</si>
  <si>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</si>
  <si>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</si>
  <si>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</si>
  <si>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</si>
  <si>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</si>
  <si>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</si>
  <si>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</si>
  <si>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</si>
  <si>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</si>
  <si>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</si>
  <si>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</si>
  <si>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</si>
  <si>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</si>
  <si>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</si>
  <si>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</si>
  <si>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</si>
  <si>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</si>
  <si>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</si>
  <si>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</si>
  <si>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</si>
  <si>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</si>
  <si>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</si>
  <si>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</si>
  <si>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</si>
  <si>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</si>
  <si>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</si>
  <si>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</si>
  <si>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</si>
  <si>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</si>
  <si>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</si>
  <si>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</si>
  <si>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</si>
  <si>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</si>
  <si>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</si>
  <si>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</si>
  <si>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</si>
  <si>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</si>
  <si>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</si>
  <si>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</si>
  <si>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</si>
  <si>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</si>
  <si>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</si>
  <si>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</si>
  <si>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</si>
  <si>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</si>
  <si>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</si>
  <si>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</si>
  <si>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</si>
  <si>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</si>
  <si>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</si>
  <si>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</si>
  <si>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</si>
  <si>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</si>
  <si>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</si>
  <si>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</si>
  <si>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</si>
  <si>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</si>
  <si>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</si>
  <si>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</si>
  <si>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</si>
  <si>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</si>
  <si>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</si>
  <si>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</si>
  <si>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</si>
  <si>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</si>
  <si>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</si>
  <si>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</si>
  <si>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</si>
  <si>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</si>
  <si>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</si>
  <si>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</si>
  <si>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</si>
  <si>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</si>
  <si>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</si>
  <si>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</si>
  <si>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</si>
  <si>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</si>
  <si>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</si>
  <si>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</si>
  <si>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</si>
  <si>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</si>
  <si>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</si>
  <si>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</si>
  <si>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</si>
  <si>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</si>
  <si>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</si>
  <si>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</si>
  <si>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</si>
  <si>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</si>
  <si>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</si>
  <si>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</si>
  <si>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</si>
  <si>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</si>
  <si>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</si>
  <si>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</si>
  <si>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</si>
  <si>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</si>
  <si>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</si>
  <si>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</si>
  <si>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</si>
  <si>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</si>
  <si>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</si>
  <si>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</si>
  <si>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</si>
  <si>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</si>
  <si>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</si>
  <si>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</si>
  <si>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</si>
  <si>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</si>
  <si>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</si>
  <si>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</si>
  <si>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</si>
  <si>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</si>
  <si>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</si>
  <si>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</si>
  <si>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</si>
  <si>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</si>
  <si>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</si>
  <si>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</si>
  <si>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</si>
  <si>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</si>
  <si>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</si>
  <si>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</si>
  <si>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</si>
  <si>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</si>
  <si>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</si>
  <si>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</si>
  <si>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</si>
  <si>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</si>
  <si>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</si>
  <si>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</si>
  <si>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</si>
  <si>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</si>
  <si>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</si>
  <si>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</si>
  <si>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</si>
  <si>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</si>
  <si>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</si>
  <si>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</si>
  <si>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</si>
  <si>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</si>
  <si>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</si>
  <si>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</si>
  <si>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</si>
  <si>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</si>
  <si>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</si>
  <si>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</si>
  <si>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</si>
  <si>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</si>
  <si>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</si>
  <si>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</si>
  <si>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</si>
  <si>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</si>
  <si>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</si>
  <si>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</si>
  <si>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</si>
  <si>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</si>
  <si>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</si>
  <si>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</si>
  <si>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</si>
  <si>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</si>
  <si>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</si>
  <si>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</si>
  <si>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</si>
  <si>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</si>
  <si>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</si>
  <si>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</si>
  <si>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</si>
  <si>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</si>
  <si>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</si>
  <si>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</si>
  <si>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</si>
  <si>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</si>
  <si>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</si>
  <si>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</si>
  <si>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</si>
  <si>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</si>
  <si>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</si>
  <si>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</si>
  <si>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</si>
  <si>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</si>
  <si>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</si>
  <si>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</si>
  <si>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</si>
  <si>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</si>
  <si>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</si>
  <si>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</si>
  <si>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</si>
  <si>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</si>
  <si>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</si>
  <si>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</si>
  <si>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</si>
  <si>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</si>
  <si>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</si>
  <si>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</si>
  <si>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</si>
  <si>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</si>
  <si>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</si>
  <si>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</si>
  <si>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</si>
  <si>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</si>
  <si>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</si>
  <si>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</si>
  <si>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</si>
  <si>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</si>
  <si>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</si>
  <si>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</si>
  <si>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</si>
  <si>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</si>
  <si>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</si>
  <si>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</si>
  <si>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</si>
  <si>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</si>
  <si>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</si>
  <si>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</si>
  <si>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</si>
  <si>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</si>
  <si>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</si>
  <si>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</si>
  <si>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</si>
  <si>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</si>
  <si>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</si>
  <si>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</si>
  <si>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</si>
  <si>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</si>
  <si>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</si>
  <si>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</si>
  <si>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</si>
  <si>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</si>
  <si>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</si>
  <si>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</si>
  <si>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</si>
  <si>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</si>
  <si>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</si>
  <si>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</si>
  <si>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</si>
  <si>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</si>
  <si>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</si>
  <si>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</si>
  <si>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</si>
  <si>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</si>
  <si>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</si>
  <si>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</si>
  <si>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</si>
  <si>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</si>
  <si>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</si>
  <si>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</si>
  <si>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</si>
  <si>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</si>
  <si>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</si>
  <si>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</si>
  <si>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</si>
  <si>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</si>
  <si>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</si>
  <si>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</si>
  <si>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</si>
  <si>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</si>
  <si>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</si>
  <si>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</si>
  <si>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</si>
  <si>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</si>
  <si>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</si>
  <si>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</si>
  <si>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</si>
  <si>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</si>
  <si>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</si>
  <si>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</si>
  <si>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</si>
  <si>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</si>
  <si>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</si>
  <si>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</si>
  <si>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</si>
  <si>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</si>
  <si>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</si>
  <si>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</si>
  <si>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</si>
  <si>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</si>
  <si>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</si>
  <si>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</si>
  <si>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</si>
  <si>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</si>
  <si>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</si>
  <si>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</si>
  <si>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</si>
  <si>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</si>
  <si>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</si>
  <si>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</si>
  <si>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</si>
  <si>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</si>
  <si>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</si>
  <si>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</si>
  <si>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</si>
  <si>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</si>
  <si>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</si>
  <si>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</si>
  <si>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</si>
  <si>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</si>
  <si>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</si>
  <si>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</si>
  <si>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</si>
  <si>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</si>
  <si>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</si>
  <si>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</si>
  <si>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</si>
  <si>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</si>
  <si>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</si>
  <si>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</si>
  <si>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</si>
  <si>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</si>
  <si>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</si>
  <si>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</si>
  <si>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</si>
  <si>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</si>
  <si>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</si>
  <si>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</si>
  <si>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</si>
  <si>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</si>
  <si>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</si>
  <si>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</si>
  <si>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</si>
  <si>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</si>
  <si>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</si>
  <si>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</si>
  <si>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</si>
  <si>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</si>
  <si>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</si>
  <si>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</si>
  <si>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</si>
  <si>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</si>
  <si>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</si>
  <si>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</si>
  <si>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</si>
  <si>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</si>
  <si>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</si>
  <si>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</si>
  <si>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</si>
  <si>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</si>
  <si>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</si>
  <si>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</si>
  <si>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</si>
  <si>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</si>
  <si>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</si>
  <si>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</si>
  <si>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</si>
  <si>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</si>
  <si>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</si>
  <si>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</si>
  <si>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</si>
  <si>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</si>
  <si>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</si>
  <si>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</si>
  <si>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</si>
  <si>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</si>
  <si>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</si>
  <si>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</si>
  <si>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</si>
  <si>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</si>
  <si>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</si>
  <si>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</si>
  <si>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</si>
  <si>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</si>
  <si>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</si>
  <si>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</si>
  <si>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</si>
  <si>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</si>
  <si>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</si>
  <si>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</si>
  <si>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</si>
  <si>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</si>
  <si>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</si>
  <si>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</si>
  <si>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</si>
  <si>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</si>
  <si>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</si>
  <si>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</si>
  <si>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</si>
  <si>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</si>
  <si>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</si>
  <si>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</si>
  <si>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</si>
  <si>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</si>
  <si>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</si>
  <si>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</si>
  <si>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</si>
  <si>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</si>
  <si>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</si>
  <si>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</si>
  <si>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</si>
  <si>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</si>
  <si>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</si>
  <si>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</si>
  <si>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</si>
  <si>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</si>
  <si>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</si>
  <si>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</si>
  <si>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</si>
  <si>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</si>
  <si>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</si>
  <si>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</si>
  <si>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</si>
  <si>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</si>
  <si>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</si>
  <si>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</si>
  <si>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</si>
  <si>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</si>
  <si>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</si>
  <si>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</si>
  <si>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</si>
  <si>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</si>
  <si>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</si>
  <si>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</si>
  <si>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</si>
  <si>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</si>
  <si>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</si>
  <si>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</si>
  <si>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</si>
  <si>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</si>
  <si>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</si>
  <si>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</si>
  <si>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</si>
  <si>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</si>
  <si>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</si>
  <si>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</si>
  <si>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</si>
  <si>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</si>
  <si>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</si>
  <si>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</si>
  <si>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</si>
  <si>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</si>
  <si>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</si>
  <si>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</si>
  <si>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</si>
  <si>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</si>
  <si>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</si>
  <si>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</si>
  <si>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</si>
  <si>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</si>
  <si>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</si>
  <si>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</si>
  <si>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</si>
  <si>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</si>
  <si>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</si>
  <si>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</si>
  <si>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</si>
  <si>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</si>
  <si>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</si>
  <si>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</si>
  <si>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</si>
  <si>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</si>
  <si>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</si>
  <si>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</si>
  <si>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</si>
  <si>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</si>
  <si>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</si>
  <si>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</si>
  <si>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</si>
  <si>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</si>
  <si>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</si>
  <si>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</si>
  <si>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</si>
  <si>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</si>
  <si>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</si>
  <si>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</si>
  <si>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</si>
  <si>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</si>
  <si>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</si>
  <si>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</si>
  <si>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</si>
  <si>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</si>
  <si>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</si>
  <si>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</si>
  <si>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</si>
  <si>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</si>
  <si>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</si>
  <si>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</si>
  <si>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</si>
  <si>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</si>
  <si>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</si>
  <si>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</si>
  <si>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</si>
  <si>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</si>
  <si>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</si>
  <si>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</si>
  <si>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</si>
  <si>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</si>
  <si>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</si>
  <si>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</si>
  <si>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</si>
  <si>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</si>
  <si>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</si>
  <si>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</si>
  <si>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</si>
  <si>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</si>
  <si>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</si>
  <si>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</si>
  <si>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</si>
  <si>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</si>
  <si>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</si>
  <si>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</si>
  <si>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</si>
  <si>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</si>
  <si>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</si>
  <si>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</si>
  <si>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</si>
  <si>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</si>
  <si>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</si>
  <si>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</si>
  <si>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</si>
  <si>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</si>
  <si>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</si>
  <si>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</si>
  <si>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</si>
  <si>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</si>
  <si>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</si>
  <si>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</si>
  <si>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</si>
  <si>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</si>
  <si>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</si>
  <si>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</si>
  <si>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</si>
  <si>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</si>
  <si>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</si>
  <si>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</si>
  <si>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</si>
  <si>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</si>
  <si>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</si>
  <si>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</si>
  <si>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</si>
  <si>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</si>
  <si>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</si>
  <si>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</si>
  <si>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</si>
  <si>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</si>
  <si>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</si>
  <si>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</si>
  <si>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</si>
  <si>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</si>
  <si>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</si>
  <si>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</si>
  <si>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</si>
  <si>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</si>
  <si>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</si>
  <si>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</si>
  <si>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</si>
  <si>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</si>
  <si>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</si>
  <si>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</si>
  <si>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</si>
  <si>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</si>
  <si>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</si>
  <si>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</si>
  <si>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</si>
  <si>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</si>
  <si>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</si>
  <si>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</si>
  <si>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</si>
  <si>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</si>
  <si>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</si>
  <si>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</si>
  <si>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</si>
  <si>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</si>
  <si>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</si>
  <si>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</si>
  <si>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</si>
  <si>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</si>
  <si>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</si>
  <si>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</si>
  <si>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</si>
  <si>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</si>
  <si>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</si>
  <si>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</si>
  <si>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</si>
  <si>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</si>
  <si>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</si>
  <si>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</si>
  <si>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</si>
  <si>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</si>
  <si>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</si>
  <si>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</si>
  <si>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</si>
  <si>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</si>
  <si>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</si>
  <si>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</si>
  <si>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</si>
  <si>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</si>
  <si>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</si>
  <si>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</si>
  <si>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</si>
  <si>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</si>
  <si>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</si>
  <si>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</si>
  <si>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</si>
  <si>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</si>
  <si>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</si>
  <si>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</si>
  <si>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</si>
  <si>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</si>
  <si>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</si>
  <si>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</si>
  <si>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</si>
  <si>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</si>
  <si>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</si>
  <si>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</si>
  <si>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</si>
  <si>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</si>
  <si>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</si>
  <si>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</si>
  <si>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</si>
  <si>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</si>
  <si>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</si>
  <si>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</si>
  <si>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</si>
  <si>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</si>
  <si>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</si>
  <si>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</si>
  <si>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</si>
  <si>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</si>
  <si>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</si>
  <si>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</si>
  <si>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</si>
  <si>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</si>
  <si>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</si>
  <si>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</si>
  <si>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</si>
  <si>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</si>
  <si>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</si>
  <si>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</si>
  <si>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</si>
  <si>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</si>
  <si>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</si>
  <si>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</si>
  <si>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</si>
  <si>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</si>
  <si>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</si>
  <si>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</si>
  <si>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</si>
  <si>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</si>
  <si>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</si>
  <si>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</si>
  <si>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</si>
  <si>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</si>
  <si>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</si>
  <si>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</si>
  <si>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</si>
  <si>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</si>
  <si>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</si>
  <si>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</si>
  <si>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</si>
  <si>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</si>
  <si>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</si>
  <si>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</si>
  <si>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</si>
  <si>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</si>
  <si>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</si>
  <si>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</si>
  <si>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</si>
  <si>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</si>
  <si>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</si>
  <si>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</si>
  <si>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</si>
  <si>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</si>
  <si>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</si>
  <si>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</si>
  <si>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</si>
  <si>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</si>
  <si>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</si>
  <si>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</si>
  <si>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</si>
  <si>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</si>
  <si>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</si>
  <si>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</si>
  <si>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</si>
  <si>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</si>
  <si>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</si>
  <si>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</si>
  <si>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</si>
  <si>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</si>
  <si>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</si>
  <si>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</si>
  <si>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</si>
  <si>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</si>
  <si>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</si>
  <si>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</si>
  <si>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</si>
  <si>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</si>
  <si>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</si>
  <si>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</si>
  <si>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</si>
  <si>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</si>
  <si>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</si>
  <si>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</si>
  <si>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</si>
  <si>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</si>
  <si>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</si>
  <si>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</si>
  <si>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</si>
  <si>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</si>
  <si>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</si>
  <si>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</si>
  <si>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</si>
  <si>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</si>
  <si>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</si>
  <si>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</si>
  <si>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</si>
  <si>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</si>
  <si>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</si>
  <si>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</si>
  <si>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</si>
  <si>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</si>
  <si>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</si>
  <si>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</si>
  <si>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</si>
  <si>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</si>
  <si>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</si>
  <si>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</si>
  <si>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</si>
  <si>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</si>
  <si>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</si>
  <si>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</si>
  <si>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</si>
  <si>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</si>
  <si>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</si>
  <si>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</si>
  <si>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</si>
  <si>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</si>
  <si>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</si>
  <si>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</si>
  <si>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</si>
  <si>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</si>
  <si>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</si>
  <si>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</si>
  <si>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</si>
  <si>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</si>
  <si>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</si>
  <si>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</si>
  <si>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</si>
  <si>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</si>
  <si>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</si>
  <si>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</si>
  <si>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</si>
  <si>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</si>
  <si>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</si>
  <si>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</si>
  <si>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</si>
  <si>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</si>
  <si>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</si>
  <si>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</si>
  <si>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</si>
  <si>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</si>
  <si>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</si>
  <si>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</si>
  <si>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</si>
  <si>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</si>
  <si>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</si>
  <si>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</si>
  <si>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</si>
  <si>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</si>
  <si>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</si>
  <si>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</si>
  <si>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</si>
  <si>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</si>
  <si>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</si>
  <si>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</si>
  <si>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</si>
  <si>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</si>
  <si>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</si>
  <si>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</si>
  <si>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</si>
  <si>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</si>
  <si>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</si>
  <si>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</si>
  <si>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</si>
  <si>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</si>
  <si>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</si>
  <si>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</si>
  <si>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</si>
  <si>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</si>
  <si>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</si>
  <si>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</si>
  <si>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</si>
  <si>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</si>
  <si>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</si>
  <si>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</si>
  <si>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</si>
  <si>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</si>
  <si>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</si>
  <si>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</si>
  <si>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</si>
  <si>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</si>
  <si>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</si>
  <si>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</si>
  <si>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</si>
  <si>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</si>
  <si>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</si>
  <si>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</si>
  <si>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</si>
  <si>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</si>
  <si>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</si>
  <si>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</si>
  <si>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</si>
  <si>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</si>
  <si>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</si>
  <si>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</si>
  <si>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</si>
  <si>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</si>
  <si>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</si>
  <si>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</si>
  <si>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</si>
  <si>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</si>
  <si>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</si>
  <si>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</si>
  <si>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</si>
  <si>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</si>
  <si>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</si>
  <si>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</si>
  <si>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</si>
  <si>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</si>
  <si>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</si>
  <si>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</si>
  <si>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</si>
  <si>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</si>
  <si>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</si>
  <si>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</si>
  <si>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</si>
  <si>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</si>
  <si>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</si>
  <si>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</si>
  <si>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</si>
  <si>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</si>
  <si>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</si>
  <si>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</si>
  <si>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</si>
  <si>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</si>
  <si>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</si>
  <si>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</si>
  <si>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</si>
  <si>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</si>
  <si>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</si>
  <si>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</si>
  <si>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</si>
  <si>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</si>
  <si>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</si>
  <si>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</si>
  <si>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</si>
  <si>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</si>
  <si>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</si>
  <si>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</si>
  <si>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</si>
  <si>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</si>
  <si>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</si>
  <si>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</si>
  <si>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</si>
  <si>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</si>
  <si>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</si>
  <si>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</si>
  <si>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</si>
  <si>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</si>
  <si>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</si>
  <si>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</si>
  <si>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</si>
  <si>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</si>
  <si>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</si>
  <si>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</si>
  <si>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</si>
  <si>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</si>
  <si>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</si>
  <si>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</si>
  <si>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</si>
  <si>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</si>
  <si>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</si>
  <si>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</si>
  <si>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</si>
  <si>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</si>
  <si>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</si>
  <si>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</si>
  <si>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</si>
  <si>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</si>
  <si>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</si>
  <si>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</si>
  <si>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</si>
  <si>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</si>
  <si>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</si>
  <si>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</si>
  <si>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</si>
  <si>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</si>
  <si>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</si>
  <si>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</si>
  <si>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</si>
  <si>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</si>
  <si>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</si>
  <si>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</si>
  <si>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</si>
  <si>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</si>
  <si>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</si>
  <si>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</si>
  <si>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</si>
  <si>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</si>
  <si>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</si>
  <si>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</si>
  <si>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</si>
  <si>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</si>
  <si>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</si>
  <si>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</si>
  <si>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</si>
  <si>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</si>
  <si>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</si>
  <si>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</si>
  <si>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</si>
  <si>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</si>
  <si>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</si>
  <si>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</si>
  <si>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</si>
  <si>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</si>
  <si>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</si>
  <si>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</si>
  <si>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</si>
  <si>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</si>
  <si>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</si>
  <si>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</si>
  <si>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</si>
  <si>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</si>
  <si>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</si>
  <si>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</si>
  <si>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</si>
  <si>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</si>
  <si>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</si>
  <si>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</si>
  <si>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</si>
  <si>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</si>
  <si>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</si>
  <si>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</si>
  <si>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</si>
  <si>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</si>
  <si>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</si>
  <si>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</si>
  <si>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</si>
  <si>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</si>
  <si>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</si>
  <si>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</si>
  <si>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</si>
  <si>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</si>
  <si>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</si>
  <si>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</si>
  <si>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</si>
  <si>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</si>
  <si>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</si>
  <si>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</si>
  <si>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</si>
  <si>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</si>
  <si>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</si>
  <si>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</si>
  <si>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</si>
  <si>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</si>
  <si>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</si>
  <si>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</si>
  <si>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</si>
  <si>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</si>
  <si>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</si>
  <si>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</si>
  <si>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</si>
  <si>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</si>
  <si>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</si>
  <si>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</si>
  <si>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</si>
  <si>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</si>
  <si>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</si>
  <si>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</si>
  <si>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</si>
  <si>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</si>
  <si>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</si>
  <si>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</si>
  <si>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</si>
  <si>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</si>
  <si>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</si>
  <si>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</si>
  <si>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</si>
  <si>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</si>
  <si>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</si>
  <si>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</si>
  <si>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</si>
  <si>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</si>
  <si>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</si>
  <si>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</si>
  <si>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</si>
  <si>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</si>
  <si>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</si>
  <si>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</si>
  <si>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</si>
  <si>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</si>
  <si>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</si>
  <si>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</si>
  <si>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</si>
  <si>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</si>
  <si>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</si>
  <si>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</si>
  <si>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</si>
  <si>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</si>
  <si>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</si>
  <si>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</si>
  <si>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</si>
  <si>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</si>
  <si>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</si>
  <si>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</si>
  <si>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</si>
  <si>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</si>
  <si>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</si>
  <si>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</si>
  <si>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</si>
  <si>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</si>
  <si>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</si>
  <si>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</si>
  <si>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</si>
  <si>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</si>
  <si>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</si>
  <si>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</si>
  <si>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</si>
  <si>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</si>
  <si>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</si>
  <si>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</si>
  <si>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</si>
  <si>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</si>
  <si>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</si>
  <si>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</si>
  <si>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</si>
  <si>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</si>
  <si>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</si>
  <si>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</si>
  <si>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</si>
  <si>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</si>
  <si>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</si>
  <si>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</si>
  <si>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</si>
  <si>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</si>
  <si>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</si>
  <si>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</si>
  <si>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</si>
  <si>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</si>
  <si>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</si>
  <si>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</si>
  <si>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</si>
  <si>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</si>
  <si>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</si>
  <si>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</si>
  <si>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</si>
  <si>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</si>
  <si>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</si>
  <si>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</si>
  <si>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</si>
  <si>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</si>
  <si>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</si>
  <si>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</si>
  <si>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</si>
  <si>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</si>
  <si>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</si>
  <si>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</si>
  <si>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</si>
  <si>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</si>
  <si>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</si>
  <si>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</si>
  <si>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</si>
  <si>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</si>
  <si>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</si>
  <si>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</si>
  <si>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</si>
  <si>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</si>
  <si>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</si>
  <si>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</si>
  <si>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</si>
  <si>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</si>
  <si>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</si>
  <si>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</si>
  <si>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</si>
  <si>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</si>
  <si>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</si>
  <si>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</si>
  <si>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</si>
  <si>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</si>
  <si>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</si>
  <si>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</si>
  <si>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</si>
  <si>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</si>
  <si>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</si>
  <si>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</si>
  <si>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</si>
  <si>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</si>
  <si>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</si>
  <si>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</si>
  <si>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</si>
  <si>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</si>
  <si>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</si>
  <si>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</si>
  <si>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</si>
  <si>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</si>
  <si>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</si>
  <si>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</si>
  <si>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</si>
  <si>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</si>
  <si>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</si>
  <si>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</si>
  <si>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</si>
  <si>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</si>
  <si>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</si>
  <si>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</si>
  <si>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</si>
  <si>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</si>
  <si>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</si>
  <si>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</si>
  <si>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</si>
  <si>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</si>
  <si>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</si>
  <si>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</si>
  <si>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</si>
  <si>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</si>
  <si>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</si>
  <si>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</si>
  <si>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</si>
  <si>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</si>
  <si>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</si>
  <si>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</si>
  <si>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</si>
  <si>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</si>
  <si>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</si>
  <si>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</si>
  <si>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</si>
  <si>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</si>
  <si>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</si>
  <si>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</si>
  <si>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</si>
  <si>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</si>
  <si>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</si>
  <si>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</si>
  <si>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</si>
  <si>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</si>
  <si>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</si>
  <si>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</si>
  <si>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</si>
  <si>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</si>
  <si>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</si>
  <si>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</si>
  <si>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</si>
  <si>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</si>
  <si>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</si>
  <si>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</si>
  <si>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</si>
  <si>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</si>
  <si>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</si>
  <si>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</si>
  <si>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</si>
  <si>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</si>
  <si>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</si>
  <si>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</si>
  <si>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</si>
  <si>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</si>
  <si>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</si>
  <si>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</si>
  <si>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</si>
  <si>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</si>
  <si>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</si>
  <si>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</si>
  <si>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</si>
  <si>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</si>
  <si>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</si>
  <si>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</si>
  <si>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</si>
  <si>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</si>
  <si>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</si>
  <si>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</si>
  <si>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</si>
  <si>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</si>
  <si>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</si>
  <si>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</si>
  <si>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</si>
  <si>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</si>
  <si>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</si>
  <si>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</si>
  <si>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</si>
  <si>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</si>
  <si>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</si>
  <si>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</si>
  <si>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</si>
  <si>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</si>
  <si>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</si>
  <si>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</si>
  <si>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</si>
  <si>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</si>
  <si>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</si>
  <si>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</si>
  <si>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</si>
  <si>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</si>
  <si>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</si>
  <si>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</si>
  <si>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</si>
  <si>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</si>
  <si>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</si>
  <si>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</si>
  <si>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</si>
  <si>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</si>
  <si>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</si>
  <si>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</si>
  <si>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</si>
  <si>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</si>
  <si>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</si>
  <si>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</si>
  <si>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</si>
  <si>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</si>
  <si>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</si>
  <si>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</si>
  <si>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</si>
  <si>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</si>
  <si>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</si>
  <si>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</si>
  <si>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</si>
  <si>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</si>
  <si>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</si>
  <si>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</si>
  <si>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</si>
  <si>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</si>
  <si>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</si>
  <si>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</si>
  <si>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</si>
  <si>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</si>
  <si>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</si>
  <si>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</si>
  <si>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</si>
  <si>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</si>
  <si>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</si>
  <si>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</si>
  <si>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</si>
  <si>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</si>
  <si>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</si>
  <si>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</si>
  <si>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</si>
  <si>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</si>
  <si>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</si>
  <si>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</si>
  <si>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</si>
  <si>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</si>
  <si>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</si>
  <si>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</si>
  <si>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</si>
  <si>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</si>
  <si>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</si>
  <si>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</si>
  <si>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</si>
  <si>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</si>
  <si>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</si>
  <si>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</si>
  <si>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</si>
  <si>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</si>
  <si>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</si>
  <si>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</si>
  <si>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</si>
  <si>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</si>
  <si>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</si>
  <si>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</si>
  <si>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</si>
  <si>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</si>
  <si>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</si>
  <si>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</si>
  <si>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</si>
  <si>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</si>
  <si>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</si>
  <si>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</si>
  <si>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</si>
  <si>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</si>
  <si>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</si>
  <si>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</si>
  <si>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</si>
  <si>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</si>
  <si>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</si>
  <si>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</si>
  <si>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</si>
  <si>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</si>
  <si>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</si>
  <si>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</si>
  <si>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</si>
  <si>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</si>
  <si>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</si>
  <si>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</si>
  <si>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</si>
  <si>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</si>
  <si>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</si>
  <si>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</si>
  <si>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</si>
  <si>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</si>
  <si>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</si>
  <si>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</si>
  <si>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</si>
  <si>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</si>
  <si>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</si>
  <si>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</si>
  <si>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</si>
  <si>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</si>
  <si>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</si>
  <si>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</si>
  <si>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</si>
  <si>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</si>
  <si>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</si>
  <si>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</si>
  <si>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</si>
  <si>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</si>
  <si>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</si>
  <si>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</si>
  <si>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</si>
  <si>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</si>
  <si>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</si>
  <si>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</si>
  <si>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</si>
  <si>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</si>
  <si>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</si>
  <si>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</si>
  <si>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</si>
  <si>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</si>
  <si>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</si>
  <si>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</si>
  <si>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</si>
  <si>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</si>
  <si>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</si>
  <si>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</si>
  <si>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</si>
  <si>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</si>
  <si>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</si>
  <si>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</si>
  <si>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</si>
  <si>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</si>
  <si>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</si>
  <si>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</si>
  <si>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</si>
  <si>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</si>
  <si>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</si>
  <si>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</si>
  <si>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</si>
  <si>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</si>
  <si>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</si>
  <si>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</si>
  <si>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</si>
  <si>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</si>
  <si>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</si>
  <si>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</si>
  <si>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</si>
  <si>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</si>
  <si>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</si>
  <si>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</si>
  <si>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</si>
  <si>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</si>
  <si>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</si>
  <si>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</si>
  <si>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</si>
  <si>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</si>
  <si>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</si>
  <si>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</si>
  <si>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</si>
  <si>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</si>
  <si>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</si>
  <si>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</si>
  <si>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</si>
  <si>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</si>
  <si>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</si>
  <si>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</si>
  <si>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</si>
  <si>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</si>
  <si>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</si>
  <si>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</si>
  <si>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</si>
  <si>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</si>
  <si>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</si>
  <si>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</si>
  <si>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</si>
  <si>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</si>
  <si>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</si>
  <si>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</si>
  <si>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</si>
  <si>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</si>
  <si>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</si>
  <si>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</si>
  <si>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</si>
  <si>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</si>
  <si>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</si>
  <si>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</si>
  <si>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</si>
  <si>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</si>
  <si>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</si>
  <si>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</si>
  <si>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</si>
  <si>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</si>
  <si>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</si>
  <si>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</si>
  <si>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</si>
  <si>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</si>
  <si>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</si>
  <si>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</si>
  <si>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</si>
  <si>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</si>
  <si>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</si>
  <si>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</si>
  <si>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</si>
  <si>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</si>
  <si>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</si>
  <si>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</si>
  <si>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</si>
  <si>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</si>
  <si>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</si>
  <si>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</si>
  <si>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</si>
  <si>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</si>
  <si>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</si>
  <si>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</si>
  <si>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</si>
  <si>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</si>
  <si>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</si>
  <si>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</si>
  <si>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</si>
  <si>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</si>
  <si>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</si>
  <si>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</si>
  <si>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</si>
  <si>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</si>
  <si>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</si>
  <si>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</si>
  <si>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</si>
  <si>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</si>
  <si>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</si>
  <si>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</si>
  <si>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</si>
  <si>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</si>
  <si>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</si>
  <si>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</si>
  <si>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</si>
  <si>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</si>
  <si>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</si>
  <si>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</si>
  <si>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</si>
  <si>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</si>
  <si>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</si>
  <si>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</si>
  <si>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</si>
  <si>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</si>
  <si>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</si>
  <si>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</si>
  <si>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</si>
  <si>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</si>
  <si>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</si>
  <si>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</si>
  <si>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</si>
  <si>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</si>
  <si>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</si>
  <si>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</si>
  <si>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</si>
  <si>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</si>
  <si>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</si>
  <si>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</si>
  <si>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</si>
  <si>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</si>
  <si>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</si>
  <si>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</si>
  <si>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</si>
  <si>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</si>
  <si>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</si>
  <si>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</si>
  <si>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</si>
  <si>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</si>
  <si>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</si>
  <si>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</si>
  <si>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</si>
  <si>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</si>
  <si>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</si>
  <si>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</si>
  <si>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</si>
  <si>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</si>
  <si>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</si>
  <si>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</si>
  <si>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</si>
  <si>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</si>
  <si>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</si>
  <si>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</si>
  <si>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</si>
  <si>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</si>
  <si>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</si>
  <si>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</si>
  <si>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</si>
  <si>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</si>
  <si>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</si>
  <si>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</si>
  <si>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</si>
  <si>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</si>
  <si>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</si>
  <si>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</si>
  <si>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</si>
  <si>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</si>
  <si>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</si>
  <si>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</si>
  <si>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</si>
  <si>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</si>
  <si>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</si>
  <si>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</si>
  <si>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</si>
  <si>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</si>
  <si>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</si>
  <si>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</si>
  <si>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</si>
  <si>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</si>
  <si>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</si>
  <si>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</si>
  <si>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</si>
  <si>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</si>
  <si>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</si>
  <si>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</si>
  <si>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</si>
  <si>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</si>
  <si>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</si>
  <si>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</si>
  <si>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</si>
  <si>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</si>
  <si>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</si>
  <si>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</si>
  <si>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</si>
  <si>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</si>
  <si>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</si>
  <si>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</si>
  <si>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</si>
  <si>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</si>
  <si>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</si>
  <si>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</si>
  <si>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</si>
  <si>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</si>
  <si>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</si>
  <si>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</si>
  <si>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</si>
  <si>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</si>
  <si>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</si>
  <si>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</si>
  <si>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</si>
  <si>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</si>
  <si>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</si>
  <si>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</si>
  <si>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</si>
  <si>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</si>
  <si>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</si>
  <si>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</si>
  <si>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</si>
  <si>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</si>
  <si>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</si>
  <si>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</si>
  <si>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</si>
  <si>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</si>
  <si>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</si>
  <si>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</si>
  <si>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</si>
  <si>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</si>
  <si>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</si>
  <si>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</si>
  <si>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</si>
  <si>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</si>
  <si>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</si>
  <si>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</si>
  <si>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</si>
  <si>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</si>
  <si>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</si>
  <si>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</si>
  <si>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</si>
  <si>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</si>
  <si>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</si>
  <si>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</si>
  <si>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</si>
  <si>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</si>
  <si>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</si>
  <si>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</si>
  <si>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</si>
  <si>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</si>
  <si>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</si>
  <si>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</si>
  <si>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</si>
  <si>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</si>
  <si>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</si>
  <si>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</si>
  <si>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</si>
  <si>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</si>
  <si>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</si>
  <si>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</si>
  <si>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</si>
  <si>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</si>
  <si>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</si>
  <si>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</si>
  <si>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</si>
  <si>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</si>
  <si>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</si>
  <si>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</si>
  <si>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</si>
  <si>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</si>
  <si>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</si>
  <si>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</si>
  <si>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</si>
  <si>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</si>
  <si>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</si>
  <si>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</si>
  <si>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</si>
  <si>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</si>
  <si>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</si>
  <si>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</si>
  <si>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</si>
  <si>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</si>
  <si>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</si>
  <si>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</si>
  <si>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</si>
  <si>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</si>
  <si>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</si>
  <si>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</si>
  <si>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</si>
  <si>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</si>
  <si>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</si>
  <si>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</si>
  <si>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</si>
  <si>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</si>
  <si>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</si>
  <si>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</si>
  <si>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</si>
  <si>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</si>
  <si>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</si>
  <si>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</si>
  <si>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</si>
  <si>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</si>
  <si>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</si>
  <si>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</si>
  <si>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</si>
  <si>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</si>
  <si>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</si>
  <si>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</si>
  <si>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</si>
  <si>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</si>
  <si>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</si>
  <si>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</si>
  <si>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</si>
  <si>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</si>
  <si>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</si>
  <si>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</si>
  <si>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</si>
  <si>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</si>
  <si>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</si>
  <si>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</si>
  <si>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</si>
  <si>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</si>
  <si>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</si>
  <si>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</si>
  <si>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</si>
  <si>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</si>
  <si>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</si>
  <si>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</si>
  <si>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</si>
  <si>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</si>
  <si>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</si>
  <si>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</si>
  <si>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</si>
  <si>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</si>
  <si>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</si>
  <si>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</si>
  <si>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</si>
  <si>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</si>
  <si>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</si>
  <si>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</si>
  <si>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</si>
  <si>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</si>
  <si>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</si>
  <si>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</si>
  <si>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</si>
  <si>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</si>
  <si>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</si>
  <si>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</si>
  <si>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</si>
  <si>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</si>
  <si>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</si>
  <si>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</si>
  <si>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</si>
  <si>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</si>
  <si>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</si>
  <si>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</si>
  <si>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</si>
  <si>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</si>
  <si>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</si>
  <si>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</si>
  <si>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</si>
  <si>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</si>
  <si>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</si>
  <si>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</si>
  <si>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</si>
  <si>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</si>
  <si>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</si>
  <si>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</si>
  <si>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</si>
  <si>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</si>
  <si>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</si>
  <si>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</si>
  <si>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</si>
  <si>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</si>
  <si>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</si>
  <si>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</si>
  <si>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</si>
  <si>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</si>
  <si>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</si>
  <si>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</si>
  <si>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</si>
  <si>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</si>
  <si>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</si>
  <si>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</si>
  <si>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</si>
  <si>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</si>
  <si>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</si>
  <si>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</si>
  <si>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</si>
  <si>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</si>
  <si>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</si>
  <si>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</si>
  <si>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</si>
  <si>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</si>
  <si>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</si>
  <si>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</si>
  <si>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</si>
  <si>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</si>
  <si>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</si>
  <si>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</si>
  <si>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</si>
  <si>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</si>
  <si>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</si>
  <si>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</si>
  <si>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</si>
  <si>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</si>
  <si>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</si>
  <si>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</si>
  <si>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</si>
  <si>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</si>
  <si>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</si>
  <si>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</si>
  <si>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</si>
  <si>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</si>
  <si>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</si>
  <si>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</si>
  <si>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</si>
  <si>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</si>
  <si>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</si>
  <si>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</si>
  <si>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</si>
  <si>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</si>
  <si>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</si>
  <si>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</si>
  <si>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</si>
  <si>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</si>
  <si>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</si>
  <si>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</si>
  <si>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</si>
  <si>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</si>
  <si>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</si>
  <si>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</si>
  <si>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</si>
  <si>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</si>
  <si>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</si>
  <si>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</si>
  <si>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</si>
  <si>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</si>
  <si>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</si>
  <si>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</si>
  <si>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</si>
  <si>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</si>
  <si>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</si>
  <si>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</si>
  <si>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</si>
  <si>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</si>
  <si>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</si>
  <si>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</si>
  <si>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</si>
  <si>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</si>
  <si>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</si>
  <si>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</si>
  <si>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</si>
  <si>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</si>
  <si>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</si>
  <si>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</si>
  <si>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</si>
  <si>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</si>
  <si>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</si>
  <si>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</si>
  <si>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</si>
  <si>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</si>
  <si>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</si>
  <si>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</si>
  <si>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</si>
  <si>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</si>
  <si>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</si>
  <si>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</si>
  <si>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</si>
  <si>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</si>
  <si>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</si>
  <si>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</si>
  <si>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</si>
  <si>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</si>
  <si>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</si>
  <si>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</si>
  <si>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</si>
  <si>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</si>
  <si>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</si>
  <si>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</si>
  <si>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</si>
  <si>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</si>
  <si>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</si>
  <si>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</si>
  <si>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</si>
  <si>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</si>
  <si>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</si>
  <si>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</si>
  <si>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</si>
  <si>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</si>
  <si>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</si>
  <si>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</si>
  <si>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</si>
  <si>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</si>
  <si>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</si>
  <si>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</si>
  <si>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</si>
  <si>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</si>
  <si>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</si>
  <si>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</si>
  <si>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</si>
  <si>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</si>
  <si>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</si>
  <si>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</si>
  <si>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</si>
  <si>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</si>
  <si>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</si>
  <si>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</si>
  <si>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</si>
  <si>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</si>
  <si>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</si>
  <si>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</si>
  <si>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</si>
  <si>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</si>
  <si>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</si>
  <si>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</si>
  <si>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</si>
  <si>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</si>
  <si>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</si>
  <si>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</si>
  <si>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</si>
  <si>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</si>
  <si>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</si>
  <si>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</si>
  <si>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</si>
  <si>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</si>
  <si>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</si>
  <si>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</si>
  <si>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</si>
  <si>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</si>
  <si>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</si>
  <si>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</si>
  <si>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</si>
  <si>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</si>
  <si>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</si>
  <si>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</si>
  <si>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</si>
  <si>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</si>
  <si>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</si>
  <si>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</si>
  <si>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</si>
  <si>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</si>
  <si>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</si>
  <si>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</si>
  <si>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</si>
  <si>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</si>
  <si>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</si>
  <si>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</si>
  <si>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</si>
  <si>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</si>
  <si>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</si>
  <si>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</si>
  <si>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</si>
  <si>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</si>
  <si>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</si>
  <si>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</si>
  <si>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</si>
  <si>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</si>
  <si>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</si>
  <si>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</si>
  <si>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</si>
  <si>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</si>
  <si>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</si>
  <si>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</si>
  <si>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</si>
  <si>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</si>
  <si>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</si>
  <si>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</si>
  <si>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</si>
  <si>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</si>
  <si>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</si>
  <si>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</si>
  <si>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</si>
  <si>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</si>
  <si>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</si>
  <si>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</si>
  <si>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</si>
  <si>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</si>
  <si>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</si>
  <si>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</si>
  <si>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</si>
  <si>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</si>
  <si>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</si>
  <si>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</si>
  <si>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</si>
  <si>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</si>
  <si>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</si>
  <si>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</si>
  <si>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</si>
  <si>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</si>
  <si>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</si>
  <si>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</si>
  <si>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</si>
  <si>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</si>
  <si>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</si>
  <si>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</si>
  <si>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</si>
  <si>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</si>
  <si>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</si>
  <si>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</si>
  <si>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</si>
  <si>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</si>
  <si>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</si>
  <si>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</si>
  <si>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</si>
  <si>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</si>
  <si>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</si>
  <si>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</si>
  <si>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</si>
  <si>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</si>
  <si>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</si>
  <si>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</si>
  <si>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</si>
  <si>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</si>
  <si>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</si>
  <si>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</si>
  <si>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</si>
  <si>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</si>
  <si>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</si>
  <si>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</si>
  <si>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</si>
  <si>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</si>
  <si>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</si>
  <si>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</si>
  <si>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</si>
  <si>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</si>
  <si>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</si>
  <si>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</si>
  <si>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</si>
  <si>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</si>
  <si>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</si>
  <si>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</si>
  <si>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</si>
  <si>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</si>
  <si>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</si>
  <si>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</si>
  <si>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</si>
  <si>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</si>
  <si>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</si>
  <si>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</si>
  <si>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</si>
  <si>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</si>
  <si>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</si>
  <si>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</si>
  <si>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</si>
  <si>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</si>
  <si>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</si>
  <si>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</si>
  <si>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</si>
  <si>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</si>
  <si>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</si>
  <si>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</si>
  <si>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</si>
  <si>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</si>
  <si>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</si>
  <si>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</si>
  <si>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</si>
  <si>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</si>
  <si>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</si>
  <si>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</si>
  <si>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</si>
  <si>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</si>
  <si>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</si>
  <si>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</si>
  <si>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</si>
  <si>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</si>
  <si>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</si>
  <si>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</si>
  <si>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</si>
  <si>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</si>
  <si>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</si>
  <si>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</si>
  <si>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</si>
  <si>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</si>
  <si>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</si>
  <si>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</si>
  <si>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</si>
  <si>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</si>
  <si>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</si>
  <si>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</si>
  <si>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</si>
  <si>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</si>
  <si>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</si>
  <si>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</si>
  <si>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</si>
  <si>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</si>
  <si>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</si>
  <si>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</si>
  <si>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</si>
  <si>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</si>
  <si>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</si>
  <si>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</si>
  <si>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</si>
  <si>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</si>
  <si>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</si>
  <si>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</si>
  <si>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</si>
  <si>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</si>
  <si>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</si>
  <si>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</si>
  <si>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</si>
  <si>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</si>
  <si>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</si>
  <si>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</si>
  <si>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</si>
  <si>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</si>
  <si>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</si>
  <si>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</si>
  <si>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</si>
  <si>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</si>
  <si>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</si>
  <si>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</si>
  <si>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</si>
  <si>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</si>
  <si>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</si>
  <si>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</si>
  <si>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</si>
  <si>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</si>
  <si>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</si>
  <si>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</si>
  <si>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</si>
  <si>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</si>
  <si>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</si>
  <si>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</si>
  <si>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</si>
  <si>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</si>
  <si>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</si>
  <si>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</si>
  <si>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</si>
  <si>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</si>
  <si>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</si>
  <si>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</si>
  <si>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</si>
  <si>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</si>
  <si>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</si>
  <si>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</si>
  <si>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</si>
  <si>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</si>
  <si>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</si>
  <si>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</si>
  <si>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</si>
  <si>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</si>
  <si>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</si>
  <si>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</si>
  <si>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</si>
  <si>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</si>
  <si>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</si>
  <si>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</si>
  <si>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</si>
  <si>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</si>
  <si>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</si>
  <si>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</si>
  <si>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</si>
  <si>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</si>
  <si>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</si>
  <si>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</si>
  <si>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</si>
  <si>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</si>
  <si>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</si>
  <si>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</si>
  <si>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</si>
  <si>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</si>
  <si>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</si>
  <si>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</si>
  <si>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</si>
  <si>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</si>
  <si>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</si>
  <si>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</si>
  <si>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</si>
  <si>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</si>
  <si>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</si>
  <si>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</si>
  <si>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</si>
  <si>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</si>
  <si>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</si>
  <si>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</si>
  <si>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</si>
  <si>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</si>
  <si>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</si>
  <si>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</si>
  <si>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</si>
  <si>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</si>
  <si>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</si>
  <si>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</si>
  <si>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</si>
  <si>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</si>
  <si>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</si>
  <si>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</si>
  <si>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</si>
  <si>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</si>
  <si>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</si>
  <si>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</si>
  <si>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</si>
  <si>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</si>
  <si>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</si>
  <si>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</si>
  <si>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</si>
  <si>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</si>
  <si>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</si>
  <si>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</si>
  <si>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</si>
  <si>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</si>
  <si>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</si>
  <si>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</si>
  <si>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</si>
  <si>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</si>
  <si>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</si>
  <si>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</si>
  <si>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</si>
  <si>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</si>
  <si>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</si>
  <si>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</si>
  <si>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</si>
  <si>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</si>
  <si>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</si>
  <si>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</si>
  <si>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</si>
  <si>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</si>
  <si>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</si>
  <si>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</si>
  <si>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</si>
  <si>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</si>
  <si>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</si>
  <si>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</si>
  <si>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</si>
  <si>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</si>
  <si>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</si>
  <si>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</si>
  <si>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</si>
  <si>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</si>
  <si>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</si>
  <si>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</si>
  <si>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</si>
  <si>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</si>
  <si>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</si>
  <si>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</si>
  <si>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</si>
  <si>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</si>
  <si>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</si>
  <si>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</si>
  <si>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</si>
  <si>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</si>
  <si>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</si>
  <si>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</si>
  <si>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</si>
  <si>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</si>
  <si>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</si>
  <si>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</si>
  <si>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</si>
  <si>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</si>
  <si>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</si>
  <si>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</si>
  <si>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</si>
  <si>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</si>
  <si>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</si>
  <si>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</si>
  <si>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</si>
  <si>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</si>
  <si>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</si>
  <si>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</si>
  <si>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</si>
  <si>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</si>
  <si>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</si>
  <si>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</si>
  <si>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</si>
  <si>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</si>
  <si>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</si>
  <si>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</si>
  <si>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</si>
  <si>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</si>
  <si>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</si>
  <si>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</si>
  <si>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</si>
  <si>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</si>
  <si>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</si>
  <si>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</si>
  <si>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</si>
  <si>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</si>
  <si>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</si>
  <si>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</si>
  <si>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</si>
  <si>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</si>
  <si>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</si>
  <si>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</si>
  <si>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</si>
  <si>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</si>
  <si>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</si>
  <si>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</si>
  <si>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</si>
  <si>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</si>
  <si>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</si>
  <si>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</si>
  <si>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</si>
  <si>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</si>
  <si>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</si>
  <si>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</si>
  <si>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</si>
  <si>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</si>
  <si>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</si>
  <si>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</si>
  <si>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</si>
  <si>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</si>
  <si>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</si>
  <si>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</si>
  <si>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</si>
  <si>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</si>
  <si>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</si>
  <si>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</si>
  <si>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</si>
  <si>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</si>
  <si>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</si>
  <si>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</si>
  <si>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</si>
  <si>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</si>
  <si>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</si>
  <si>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</si>
  <si>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</si>
  <si>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</si>
  <si>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</si>
  <si>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</si>
  <si>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</si>
  <si>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</si>
  <si>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</si>
  <si>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</si>
  <si>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</si>
  <si>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</si>
  <si>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</si>
  <si>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</si>
  <si>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</si>
  <si>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</si>
  <si>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</si>
  <si>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</si>
  <si>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</si>
  <si>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</si>
  <si>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</si>
  <si>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</si>
  <si>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</si>
  <si>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</si>
  <si>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</si>
  <si>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</si>
  <si>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</si>
  <si>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</si>
  <si>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</si>
  <si>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</si>
  <si>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</si>
  <si>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</si>
  <si>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</si>
  <si>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</si>
  <si>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</si>
  <si>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</si>
  <si>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</si>
  <si>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</si>
  <si>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</si>
  <si>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</si>
  <si>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</si>
  <si>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</si>
  <si>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</si>
  <si>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</si>
  <si>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</si>
  <si>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</si>
  <si>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</si>
  <si>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</si>
  <si>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</si>
  <si>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</si>
  <si>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</si>
  <si>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</si>
  <si>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</si>
  <si>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</si>
  <si>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</si>
  <si>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</si>
  <si>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</si>
  <si>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</si>
  <si>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</si>
  <si>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</si>
  <si>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</si>
  <si>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</si>
  <si>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</si>
  <si>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</si>
  <si>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</si>
  <si>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</si>
  <si>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</si>
  <si>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</si>
  <si>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</si>
  <si>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</si>
  <si>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</si>
  <si>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</si>
  <si>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</si>
  <si>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</si>
  <si>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</si>
  <si>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</si>
  <si>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</si>
  <si>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</si>
  <si>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</si>
  <si>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</si>
  <si>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</si>
  <si>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</si>
  <si>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</si>
  <si>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</si>
  <si>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</si>
  <si>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</si>
  <si>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</si>
  <si>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</si>
  <si>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</si>
  <si>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</si>
  <si>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</si>
  <si>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</si>
  <si>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</si>
  <si>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</si>
  <si>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</si>
  <si>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</si>
  <si>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</si>
  <si>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</si>
  <si>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</si>
  <si>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</si>
  <si>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</si>
  <si>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</si>
  <si>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</si>
  <si>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</si>
  <si>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</si>
  <si>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</si>
  <si>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</si>
  <si>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</si>
  <si>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</si>
  <si>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</si>
  <si>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</si>
  <si>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</si>
  <si>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</si>
  <si>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</si>
  <si>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</si>
  <si>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</si>
  <si>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</si>
  <si>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</si>
  <si>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</si>
  <si>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</si>
  <si>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</si>
  <si>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</si>
  <si>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</si>
  <si>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</si>
  <si>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</si>
  <si>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</si>
  <si>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</si>
  <si>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</si>
  <si>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</si>
  <si>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</si>
  <si>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</si>
  <si>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</si>
  <si>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</si>
  <si>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</si>
  <si>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</si>
  <si>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</si>
  <si>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</si>
  <si>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</si>
  <si>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</si>
  <si>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</si>
  <si>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</si>
  <si>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</si>
  <si>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</si>
  <si>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</si>
  <si>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</si>
  <si>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</si>
  <si>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</si>
  <si>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</si>
  <si>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</si>
  <si>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</si>
  <si>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</si>
  <si>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</si>
  <si>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</si>
  <si>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</si>
  <si>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</si>
  <si>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</si>
  <si>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</si>
  <si>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</si>
  <si>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</si>
  <si>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</si>
  <si>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</si>
  <si>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</si>
  <si>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</si>
  <si>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</si>
  <si>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</si>
  <si>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</si>
  <si>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</si>
  <si>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</si>
  <si>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</si>
  <si>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</si>
  <si>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</si>
  <si>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</si>
  <si>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</si>
  <si>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</si>
  <si>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</si>
  <si>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</si>
  <si>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</si>
  <si>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</si>
  <si>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</si>
  <si>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</si>
  <si>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</si>
  <si>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</si>
  <si>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</si>
  <si>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</si>
  <si>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</si>
  <si>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</si>
  <si>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</si>
  <si>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</si>
  <si>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</si>
  <si>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</si>
  <si>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</si>
  <si>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</si>
  <si>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</si>
  <si>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</si>
  <si>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</si>
  <si>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</si>
  <si>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</si>
  <si>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</si>
  <si>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</si>
  <si>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</si>
  <si>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</si>
  <si>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</si>
  <si>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</si>
  <si>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</si>
  <si>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</si>
  <si>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</si>
  <si>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</si>
  <si>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</si>
  <si>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</si>
  <si>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</si>
  <si>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</si>
  <si>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</si>
  <si>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</si>
  <si>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</si>
  <si>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</si>
  <si>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</si>
  <si>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</si>
  <si>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</si>
  <si>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</si>
  <si>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</si>
  <si>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</si>
  <si>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</si>
  <si>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</si>
  <si>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</si>
  <si>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</si>
  <si>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</si>
  <si>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</si>
  <si>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</si>
  <si>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</si>
  <si>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</si>
  <si>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</si>
  <si>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</si>
  <si>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</si>
  <si>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</si>
  <si>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</si>
  <si>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</si>
  <si>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</si>
  <si>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</si>
  <si>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</si>
  <si>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</si>
  <si>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</si>
  <si>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</si>
  <si>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</si>
  <si>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</si>
  <si>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</si>
  <si>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</si>
  <si>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</si>
  <si>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</si>
  <si>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</si>
  <si>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</si>
  <si>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</si>
  <si>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</si>
  <si>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</si>
  <si>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</si>
  <si>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</si>
  <si>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</si>
  <si>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</si>
  <si>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</si>
  <si>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</si>
  <si>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</si>
  <si>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</si>
  <si>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</si>
  <si>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</si>
  <si>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</si>
  <si>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</si>
  <si>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</si>
  <si>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</si>
  <si>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</si>
  <si>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</si>
  <si>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</si>
  <si>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</si>
  <si>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</si>
  <si>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</si>
  <si>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</si>
  <si>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</si>
  <si>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</si>
  <si>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</si>
  <si>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</si>
  <si>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</si>
  <si>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</si>
  <si>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</si>
  <si>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</si>
  <si>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</si>
  <si>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</si>
  <si>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</si>
  <si>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</si>
  <si>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</si>
  <si>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</si>
  <si>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</si>
  <si>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</si>
  <si>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</si>
  <si>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</si>
  <si>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</si>
  <si>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</si>
  <si>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</si>
  <si>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</si>
  <si>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</si>
  <si>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</si>
  <si>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</si>
  <si>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</si>
  <si>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</si>
  <si>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</si>
  <si>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</si>
  <si>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</si>
  <si>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</si>
  <si>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</si>
  <si>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</si>
  <si>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</si>
  <si>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</si>
  <si>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</si>
  <si>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</si>
  <si>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</si>
  <si>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</si>
  <si>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</si>
  <si>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</si>
  <si>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</si>
  <si>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</si>
  <si>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</si>
  <si>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</si>
  <si>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</si>
  <si>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</si>
  <si>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</si>
  <si>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</si>
  <si>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</si>
  <si>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</si>
  <si>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</si>
  <si>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</si>
  <si>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</si>
  <si>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</si>
  <si>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</si>
  <si>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</si>
  <si>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</si>
  <si>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</si>
  <si>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</si>
  <si>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</si>
  <si>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</si>
  <si>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</si>
  <si>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</si>
  <si>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</si>
  <si>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</si>
  <si>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</si>
  <si>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</si>
  <si>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</si>
  <si>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</si>
  <si>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</si>
  <si>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</si>
  <si>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</si>
  <si>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</si>
  <si>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</si>
  <si>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</si>
  <si>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</si>
  <si>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</si>
  <si>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</si>
  <si>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</si>
  <si>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</si>
  <si>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</si>
  <si>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</si>
  <si>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</si>
  <si>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</si>
  <si>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</si>
  <si>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</si>
  <si>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</si>
  <si>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</si>
  <si>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</si>
  <si>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</si>
  <si>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</si>
  <si>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</si>
  <si>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</si>
  <si>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</si>
  <si>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</si>
  <si>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</si>
  <si>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</si>
  <si>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</si>
  <si>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</si>
  <si>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</si>
  <si>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</si>
  <si>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</si>
  <si>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</si>
  <si>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</si>
  <si>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</si>
  <si>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</si>
  <si>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</si>
  <si>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</si>
  <si>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</si>
  <si>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</si>
  <si>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</si>
  <si>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</si>
  <si>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</si>
  <si>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</si>
  <si>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</si>
  <si>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</si>
  <si>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</si>
  <si>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</si>
  <si>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</si>
  <si>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</si>
  <si>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</si>
  <si>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</si>
  <si>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</si>
  <si>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</si>
  <si>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</si>
  <si>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</si>
  <si>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</si>
  <si>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</si>
  <si>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</si>
  <si>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</si>
  <si>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</si>
  <si>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</si>
  <si>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</si>
  <si>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</si>
  <si>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</si>
  <si>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</si>
  <si>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</si>
  <si>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</si>
  <si>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</si>
  <si>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</si>
  <si>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</si>
  <si>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</si>
  <si>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</si>
  <si>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</si>
  <si>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</si>
  <si>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</si>
  <si>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</si>
  <si>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</si>
  <si>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</si>
  <si>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</si>
  <si>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</si>
  <si>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</si>
  <si>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</si>
  <si>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</si>
  <si>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</si>
  <si>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</si>
  <si>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</si>
  <si>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</si>
  <si>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</si>
  <si>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</si>
  <si>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</si>
  <si>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</si>
  <si>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</si>
  <si>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</si>
  <si>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</si>
  <si>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</si>
  <si>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</si>
  <si>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</si>
  <si>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</si>
  <si>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</si>
  <si>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</si>
  <si>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</si>
  <si>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</si>
  <si>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</si>
  <si>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</si>
  <si>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</si>
  <si>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</si>
  <si>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</si>
  <si>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</si>
  <si>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</si>
  <si>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</si>
  <si>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</si>
  <si>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</si>
  <si>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</si>
  <si>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</si>
  <si>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</si>
  <si>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</si>
  <si>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</si>
  <si>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</si>
  <si>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</si>
  <si>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</si>
  <si>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</si>
  <si>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</si>
  <si>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</si>
  <si>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</si>
  <si>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</si>
  <si>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</si>
  <si>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</si>
  <si>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</si>
  <si>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</si>
  <si>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</si>
  <si>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</si>
  <si>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</si>
  <si>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</si>
  <si>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</si>
  <si>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</si>
  <si>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</si>
  <si>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</si>
  <si>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</si>
  <si>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</si>
  <si>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</si>
  <si>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</si>
  <si>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</si>
  <si>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</si>
  <si>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</si>
  <si>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</si>
  <si>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</si>
  <si>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</si>
  <si>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</si>
  <si>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</si>
  <si>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</si>
  <si>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</si>
  <si>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</si>
  <si>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</si>
  <si>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</si>
  <si>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</si>
  <si>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</si>
  <si>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</si>
  <si>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</si>
  <si>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</si>
  <si>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</si>
  <si>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</si>
  <si>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</si>
  <si>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</si>
  <si>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</si>
  <si>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</si>
  <si>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</si>
  <si>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</si>
  <si>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</si>
  <si>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</si>
  <si>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</si>
  <si>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</si>
  <si>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</si>
  <si>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</si>
  <si>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</si>
  <si>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</si>
  <si>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</si>
  <si>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</si>
  <si>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</si>
  <si>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</si>
  <si>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</si>
  <si>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</si>
  <si>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</si>
  <si>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</si>
  <si>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</si>
  <si>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</si>
  <si>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</si>
  <si>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</si>
  <si>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</si>
  <si>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</si>
  <si>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</si>
  <si>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</si>
  <si>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</si>
  <si>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</si>
  <si>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</si>
  <si>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</si>
  <si>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</si>
  <si>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</si>
  <si>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</si>
  <si>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</si>
  <si>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</si>
  <si>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</si>
  <si>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</si>
  <si>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</si>
  <si>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</si>
  <si>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</si>
  <si>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</si>
  <si>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</si>
  <si>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</si>
  <si>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</si>
  <si>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</si>
  <si>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</si>
  <si>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</si>
  <si>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</si>
  <si>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</si>
  <si>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</si>
  <si>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</si>
  <si>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</si>
  <si>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</si>
  <si>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</si>
  <si>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</si>
  <si>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</si>
  <si>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</si>
  <si>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</si>
  <si>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</si>
  <si>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</si>
  <si>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</si>
  <si>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</si>
  <si>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</si>
  <si>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</si>
  <si>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</si>
  <si>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</si>
  <si>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</si>
  <si>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</si>
  <si>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</si>
  <si>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</si>
  <si>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</si>
  <si>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</si>
  <si>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</si>
  <si>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</si>
  <si>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</si>
  <si>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</si>
  <si>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</si>
  <si>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</si>
  <si>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</si>
  <si>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</si>
  <si>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</si>
  <si>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</si>
  <si>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</si>
  <si>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</si>
  <si>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</si>
  <si>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</si>
  <si>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</si>
  <si>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</si>
  <si>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</si>
  <si>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</si>
  <si>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</si>
  <si>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</si>
  <si>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</si>
  <si>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</si>
  <si>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</si>
  <si>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</si>
  <si>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</si>
  <si>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</si>
  <si>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</si>
  <si>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</si>
  <si>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</si>
  <si>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</si>
  <si>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</si>
  <si>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</si>
  <si>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</si>
  <si>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</si>
  <si>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</si>
  <si>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</si>
  <si>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</si>
  <si>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</si>
  <si>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</si>
  <si>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</si>
  <si>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</si>
  <si>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</si>
  <si>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</si>
  <si>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</si>
  <si>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</si>
  <si>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</si>
  <si>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</si>
  <si>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</si>
  <si>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</si>
  <si>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</si>
  <si>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</si>
  <si>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</si>
  <si>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</si>
  <si>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</si>
  <si>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</si>
  <si>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</si>
  <si>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</si>
  <si>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</si>
  <si>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</si>
  <si>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</si>
  <si>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</si>
  <si>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</si>
  <si>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</si>
  <si>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</si>
  <si>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</si>
  <si>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</si>
  <si>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</si>
  <si>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</si>
  <si>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</si>
  <si>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</si>
  <si>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</si>
  <si>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</si>
  <si>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</si>
  <si>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</si>
  <si>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</si>
  <si>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</si>
  <si>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</si>
  <si>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</si>
  <si>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</si>
  <si>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</si>
  <si>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</si>
  <si>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</si>
  <si>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</si>
  <si>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</si>
  <si>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</si>
  <si>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</si>
  <si>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</si>
  <si>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</si>
  <si>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</si>
  <si>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</si>
  <si>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</si>
  <si>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</si>
  <si>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</si>
  <si>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</si>
  <si>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</si>
  <si>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</si>
  <si>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</si>
  <si>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</si>
  <si>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</si>
  <si>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</si>
  <si>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</si>
  <si>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</si>
  <si>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</si>
  <si>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</si>
  <si>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</si>
  <si>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</si>
  <si>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</si>
  <si>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</si>
  <si>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</si>
  <si>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</si>
  <si>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</si>
  <si>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</si>
  <si>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</si>
  <si>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</si>
  <si>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</si>
  <si>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</si>
  <si>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</si>
  <si>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</si>
  <si>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</si>
  <si>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</si>
  <si>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</si>
  <si>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</si>
  <si>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</si>
  <si>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</si>
  <si>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</si>
  <si>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</si>
  <si>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</si>
  <si>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</si>
  <si>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</si>
  <si>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</si>
  <si>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</si>
  <si>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</si>
  <si>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</si>
  <si>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</si>
  <si>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</si>
  <si>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</si>
  <si>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</si>
  <si>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</si>
  <si>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</si>
  <si>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</si>
  <si>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</si>
  <si>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</si>
  <si>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</si>
  <si>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</si>
  <si>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</si>
  <si>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</si>
  <si>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</si>
  <si>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</si>
  <si>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</si>
  <si>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</si>
  <si>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</si>
  <si>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</si>
  <si>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</si>
  <si>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</si>
  <si>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</si>
  <si>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</si>
  <si>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</si>
  <si>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</si>
  <si>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</si>
  <si>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</si>
  <si>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</si>
  <si>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</si>
  <si>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</si>
  <si>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</si>
  <si>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</si>
  <si>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</si>
  <si>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</si>
  <si>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</si>
  <si>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</si>
  <si>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</si>
  <si>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</si>
  <si>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</si>
  <si>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</si>
  <si>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</si>
  <si>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</si>
  <si>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</si>
  <si>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</si>
  <si>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</si>
  <si>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</si>
  <si>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</si>
  <si>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</si>
  <si>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</si>
  <si>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</si>
  <si>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</si>
  <si>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</si>
  <si>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</si>
  <si>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</si>
  <si>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</si>
  <si>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</si>
  <si>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</si>
  <si>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</si>
  <si>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</si>
  <si>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</si>
  <si>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</si>
  <si>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</si>
  <si>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</si>
  <si>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</si>
  <si>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</si>
  <si>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</si>
  <si>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</si>
  <si>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</si>
  <si>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</si>
  <si>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</si>
  <si>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</si>
  <si>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</si>
  <si>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</si>
  <si>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</si>
  <si>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</si>
  <si>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</si>
  <si>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</si>
  <si>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</si>
  <si>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</si>
  <si>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</si>
  <si>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</si>
  <si>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</si>
  <si>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</si>
  <si>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</si>
  <si>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</si>
  <si>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</si>
  <si>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</si>
  <si>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</si>
  <si>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</si>
  <si>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</si>
  <si>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</si>
  <si>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</si>
  <si>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</si>
  <si>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</si>
  <si>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</si>
  <si>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</si>
  <si>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</si>
  <si>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</si>
  <si>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</si>
  <si>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</si>
  <si>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</si>
  <si>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</si>
  <si>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</si>
  <si>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</si>
  <si>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</si>
  <si>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</si>
  <si>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</si>
  <si>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</si>
  <si>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</si>
  <si>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</si>
  <si>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</si>
  <si>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</si>
  <si>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</si>
  <si>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</si>
  <si>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</si>
  <si>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</si>
  <si>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</si>
  <si>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</si>
  <si>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</si>
  <si>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</si>
  <si>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</si>
  <si>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</si>
  <si>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</si>
  <si>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</si>
  <si>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</si>
  <si>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</si>
  <si>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</si>
  <si>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</si>
  <si>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</si>
  <si>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</si>
  <si>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</si>
  <si>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</si>
  <si>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</si>
  <si>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</si>
  <si>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</si>
  <si>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</si>
  <si>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</si>
  <si>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</si>
  <si>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</si>
  <si>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</si>
  <si>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</si>
  <si>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</si>
  <si>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</si>
  <si>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</si>
  <si>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</si>
  <si>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</si>
  <si>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</si>
  <si>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</si>
  <si>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</si>
  <si>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</si>
  <si>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</si>
  <si>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</si>
  <si>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</si>
  <si>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</si>
  <si>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</si>
  <si>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</si>
  <si>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</si>
  <si>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</si>
  <si>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</si>
  <si>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</si>
  <si>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</si>
  <si>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</si>
  <si>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</si>
  <si>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</si>
  <si>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</si>
  <si>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</si>
  <si>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</si>
  <si>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</si>
  <si>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</si>
  <si>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</si>
  <si>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</si>
  <si>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</si>
  <si>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</si>
  <si>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</si>
  <si>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</si>
  <si>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</si>
  <si>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</si>
  <si>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</si>
  <si>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</si>
  <si>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</si>
  <si>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</si>
  <si>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</si>
  <si>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</si>
  <si>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</si>
  <si>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</si>
  <si>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</si>
  <si>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</si>
  <si>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</si>
  <si>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</si>
  <si>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</si>
  <si>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</si>
  <si>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</si>
  <si>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</si>
  <si>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</si>
  <si>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</si>
  <si>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</si>
  <si>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</si>
  <si>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</si>
  <si>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</si>
  <si>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</si>
  <si>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</si>
  <si>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</si>
  <si>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</si>
  <si>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</si>
  <si>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</si>
  <si>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</si>
  <si>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</si>
  <si>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</si>
  <si>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</si>
  <si>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</si>
  <si>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</si>
  <si>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</si>
  <si>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</si>
  <si>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</si>
  <si>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</si>
  <si>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</si>
  <si>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</si>
  <si>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</si>
  <si>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</si>
  <si>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</si>
  <si>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</si>
  <si>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</si>
  <si>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</si>
  <si>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</si>
  <si>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</si>
  <si>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</si>
  <si>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</si>
  <si>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</si>
  <si>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</si>
  <si>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</si>
  <si>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</si>
  <si>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</si>
  <si>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</si>
  <si>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</si>
  <si>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</si>
  <si>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</si>
  <si>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</si>
  <si>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</si>
  <si>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</si>
  <si>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</si>
  <si>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</si>
  <si>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</si>
  <si>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</si>
  <si>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</si>
  <si>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</si>
  <si>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</si>
  <si>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</si>
  <si>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</si>
  <si>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</si>
  <si>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</si>
  <si>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</si>
  <si>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</si>
  <si>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</si>
  <si>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</si>
  <si>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</si>
  <si>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</si>
  <si>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</si>
  <si>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</si>
  <si>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</si>
  <si>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</si>
  <si>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</si>
  <si>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</si>
  <si>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</si>
  <si>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</si>
  <si>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</si>
  <si>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</si>
  <si>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</si>
  <si>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</si>
  <si>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</si>
  <si>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</si>
  <si>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</si>
  <si>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</si>
  <si>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</si>
  <si>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</si>
  <si>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</si>
  <si>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</si>
  <si>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</si>
  <si>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</si>
  <si>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</si>
  <si>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</si>
  <si>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</si>
  <si>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</si>
  <si>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</si>
  <si>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</si>
  <si>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</si>
  <si>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</si>
  <si>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</si>
  <si>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</si>
  <si>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</si>
  <si>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</si>
  <si>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</si>
  <si>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</si>
  <si>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</si>
  <si>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</si>
  <si>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</si>
  <si>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</si>
  <si>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</si>
  <si>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</si>
  <si>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</si>
  <si>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</si>
  <si>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</si>
  <si>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</si>
  <si>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</si>
  <si>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</si>
  <si>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</si>
  <si>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</si>
  <si>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</si>
  <si>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</si>
  <si>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</si>
  <si>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</si>
  <si>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</si>
  <si>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</si>
  <si>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</si>
  <si>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</si>
  <si>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</si>
  <si>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</si>
  <si>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</si>
  <si>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</si>
  <si>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</si>
  <si>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</si>
  <si>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</si>
  <si>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</si>
  <si>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</si>
  <si>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</si>
  <si>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</si>
  <si>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</si>
  <si>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</si>
  <si>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</si>
  <si>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</si>
  <si>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</si>
  <si>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</si>
  <si>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</si>
  <si>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</si>
  <si>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</si>
  <si>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</si>
  <si>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</si>
  <si>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</si>
  <si>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</si>
  <si>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</si>
  <si>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</si>
  <si>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</si>
  <si>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</si>
  <si>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</si>
  <si>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</si>
  <si>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</si>
  <si>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</si>
  <si>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</si>
  <si>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</si>
  <si>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</si>
  <si>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</si>
  <si>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</si>
  <si>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</si>
  <si>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</si>
  <si>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</si>
  <si>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</si>
  <si>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</si>
  <si>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</si>
  <si>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</si>
  <si>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</si>
  <si>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</si>
  <si>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</si>
  <si>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</si>
  <si>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</si>
  <si>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</si>
  <si>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</si>
  <si>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</si>
  <si>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</si>
  <si>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</si>
  <si>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</si>
  <si>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</si>
  <si>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</si>
  <si>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</si>
  <si>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</si>
  <si>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</si>
  <si>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</si>
  <si>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</si>
  <si>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</si>
  <si>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</si>
  <si>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</si>
  <si>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</si>
  <si>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</si>
  <si>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</si>
  <si>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</si>
  <si>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</si>
  <si>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</si>
  <si>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</si>
  <si>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</si>
  <si>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</si>
  <si>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</si>
  <si>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</si>
  <si>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</si>
  <si>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</si>
  <si>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</si>
  <si>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</si>
  <si>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</si>
  <si>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</si>
  <si>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</si>
  <si>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</si>
  <si>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</si>
  <si>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</si>
  <si>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</si>
  <si>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</si>
  <si>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</si>
  <si>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</si>
  <si>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</si>
  <si>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</si>
  <si>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</si>
  <si>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</si>
  <si>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</si>
  <si>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</si>
  <si>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</si>
  <si>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</si>
  <si>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</si>
  <si>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</si>
  <si>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</si>
  <si>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</si>
  <si>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</si>
  <si>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</si>
  <si>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</si>
  <si>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</si>
  <si>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</si>
  <si>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</si>
  <si>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</si>
  <si>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</si>
  <si>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</si>
  <si>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</si>
  <si>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</si>
  <si>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</si>
  <si>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</si>
  <si>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</si>
  <si>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</si>
  <si>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</si>
  <si>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</si>
  <si>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</si>
  <si>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</si>
  <si>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</si>
  <si>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</si>
  <si>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</si>
  <si>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</si>
  <si>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</si>
  <si>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</si>
  <si>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</si>
  <si>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</si>
  <si>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</si>
  <si>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</si>
  <si>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</si>
  <si>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</si>
  <si>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</si>
  <si>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</si>
  <si>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</si>
  <si>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</si>
  <si>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</si>
  <si>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</si>
  <si>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</si>
  <si>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</si>
  <si>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</si>
  <si>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</si>
  <si>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</si>
  <si>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</si>
  <si>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</si>
  <si>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</si>
  <si>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</si>
  <si>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</si>
  <si>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</si>
  <si>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</si>
  <si>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</si>
  <si>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</si>
  <si>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</si>
  <si>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</si>
  <si>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</si>
  <si>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</si>
  <si>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</si>
  <si>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</si>
  <si>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</si>
  <si>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</si>
  <si>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</si>
  <si>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</si>
  <si>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</si>
  <si>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</si>
  <si>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</si>
  <si>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</si>
  <si>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</si>
  <si>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</si>
  <si>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</si>
  <si>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</si>
  <si>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</si>
  <si>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</si>
  <si>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</si>
  <si>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</si>
  <si>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</si>
  <si>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</si>
  <si>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</si>
  <si>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</si>
  <si>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</si>
  <si>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</si>
  <si>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</si>
  <si>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</si>
  <si>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</si>
  <si>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</si>
  <si>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</si>
  <si>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</si>
  <si>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</si>
  <si>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</si>
  <si>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</si>
  <si>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</si>
  <si>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</si>
  <si>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</si>
  <si>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</si>
  <si>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</si>
  <si>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</si>
  <si>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</si>
  <si>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</si>
  <si>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</si>
  <si>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</si>
  <si>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</si>
  <si>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</si>
  <si>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</si>
  <si>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</si>
  <si>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</si>
  <si>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</si>
  <si>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</si>
  <si>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</si>
  <si>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</si>
  <si>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</si>
  <si>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</si>
  <si>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</si>
  <si>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</si>
  <si>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</si>
  <si>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</si>
  <si>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</si>
  <si>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</si>
  <si>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</si>
  <si>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</si>
  <si>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</si>
  <si>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</si>
  <si>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</si>
  <si>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</si>
  <si>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</si>
  <si>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</si>
  <si>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</si>
  <si>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</si>
  <si>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</si>
  <si>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</si>
  <si>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</si>
  <si>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</si>
  <si>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</si>
  <si>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</si>
  <si>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</si>
  <si>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</si>
  <si>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</si>
  <si>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</si>
  <si>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</si>
  <si>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</si>
  <si>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</si>
  <si>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</si>
  <si>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</si>
  <si>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</si>
  <si>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</si>
  <si>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</si>
  <si>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</si>
  <si>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</si>
  <si>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</si>
  <si>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</si>
  <si>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</si>
  <si>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</si>
  <si>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</si>
  <si>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</si>
  <si>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</si>
  <si>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</si>
  <si>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</si>
  <si>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</si>
  <si>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</si>
  <si>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</si>
  <si>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</si>
  <si>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</si>
  <si>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</si>
  <si>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</si>
  <si>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</si>
  <si>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</si>
  <si>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</si>
  <si>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</si>
  <si>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</si>
  <si>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</si>
  <si>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</si>
  <si>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</si>
  <si>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</si>
  <si>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</si>
  <si>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</si>
  <si>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</si>
  <si>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</si>
  <si>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</si>
  <si>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</si>
  <si>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</si>
  <si>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</si>
  <si>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</si>
  <si>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</si>
  <si>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</si>
  <si>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</si>
  <si>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</si>
  <si>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</si>
  <si>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</si>
  <si>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</si>
  <si>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</si>
  <si>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</si>
  <si>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</si>
  <si>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</si>
  <si>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</si>
  <si>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</si>
  <si>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</si>
  <si>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</si>
  <si>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</si>
  <si>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</si>
  <si>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</si>
  <si>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</si>
  <si>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</si>
  <si>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</si>
  <si>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</si>
  <si>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</si>
  <si>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</si>
  <si>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</si>
  <si>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</si>
  <si>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</si>
  <si>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</si>
  <si>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</si>
  <si>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</si>
  <si>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</si>
  <si>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</si>
  <si>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</si>
  <si>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</si>
  <si>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</si>
  <si>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</si>
  <si>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</si>
  <si>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</si>
  <si>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</si>
  <si>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</si>
  <si>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</si>
  <si>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</si>
  <si>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</si>
  <si>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</si>
  <si>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</si>
  <si>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</si>
  <si>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</si>
  <si>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</si>
  <si>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</si>
  <si>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</si>
  <si>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</si>
  <si>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</si>
  <si>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</si>
  <si>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</si>
  <si>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</si>
  <si>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</si>
  <si>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</si>
  <si>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</si>
  <si>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</si>
  <si>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</si>
  <si>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</si>
  <si>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</si>
  <si>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</si>
  <si>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</si>
  <si>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</si>
  <si>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</si>
  <si>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</si>
  <si>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</si>
  <si>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</si>
  <si>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</si>
  <si>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</si>
  <si>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</si>
  <si>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</si>
  <si>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</si>
  <si>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</si>
  <si>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</si>
  <si>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</si>
  <si>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</si>
  <si>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</si>
  <si>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</si>
  <si>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</si>
  <si>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</si>
  <si>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</si>
  <si>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</si>
  <si>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</si>
  <si>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</si>
  <si>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</si>
  <si>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</si>
  <si>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</si>
  <si>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</si>
  <si>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</si>
  <si>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</si>
  <si>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</si>
  <si>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</si>
  <si>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</si>
  <si>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</si>
  <si>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</si>
  <si>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</si>
  <si>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</si>
  <si>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</si>
  <si>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</si>
  <si>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</si>
  <si>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</si>
  <si>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</si>
  <si>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</si>
  <si>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</si>
  <si>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</si>
  <si>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</si>
  <si>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</si>
  <si>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</si>
  <si>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</si>
  <si>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</si>
  <si>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</si>
  <si>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</si>
  <si>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</si>
  <si>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</si>
  <si>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</si>
  <si>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</si>
  <si>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</si>
  <si>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</si>
  <si>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</si>
  <si>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</si>
  <si>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</si>
  <si>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</si>
  <si>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</si>
  <si>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</si>
  <si>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</si>
  <si>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</si>
  <si>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</si>
  <si>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</si>
  <si>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</si>
  <si>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</si>
  <si>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</si>
  <si>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</si>
  <si>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</si>
  <si>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</si>
  <si>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</si>
  <si>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</si>
  <si>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</si>
  <si>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</si>
  <si>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</si>
  <si>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</si>
  <si>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</si>
  <si>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</si>
  <si>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</si>
  <si>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</si>
  <si>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</si>
  <si>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</si>
  <si>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</si>
  <si>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</si>
  <si>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</si>
  <si>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</si>
  <si>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</si>
  <si>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</si>
  <si>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</si>
  <si>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</si>
  <si>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</si>
  <si>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</si>
  <si>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</si>
  <si>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</si>
  <si>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</si>
  <si>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</si>
  <si>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</si>
  <si>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</si>
  <si>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</si>
  <si>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</si>
  <si>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</si>
  <si>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</si>
  <si>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</si>
  <si>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</si>
  <si>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</si>
  <si>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</si>
  <si>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</si>
  <si>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</si>
  <si>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</si>
  <si>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</si>
  <si>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</si>
  <si>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</si>
  <si>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</si>
  <si>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</si>
  <si>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</si>
  <si>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</si>
  <si>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</si>
  <si>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</si>
  <si>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</si>
  <si>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</si>
  <si>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</si>
  <si>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</si>
  <si>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</si>
  <si>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</si>
  <si>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</si>
  <si>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</si>
  <si>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</si>
  <si>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</si>
  <si>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</si>
  <si>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</si>
  <si>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</si>
  <si>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</si>
  <si>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</si>
  <si>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</si>
  <si>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</si>
  <si>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</si>
  <si>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</si>
  <si>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</si>
  <si>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</si>
  <si>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</si>
  <si>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</si>
  <si>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</si>
  <si>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</si>
  <si>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</si>
  <si>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</si>
  <si>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</si>
  <si>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</si>
  <si>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</si>
  <si>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</si>
  <si>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</si>
  <si>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</si>
  <si>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</si>
  <si>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</si>
  <si>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</si>
  <si>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</si>
  <si>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</si>
  <si>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</si>
  <si>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</si>
  <si>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</si>
  <si>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</si>
  <si>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</si>
  <si>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</si>
  <si>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</si>
  <si>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</si>
  <si>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</si>
  <si>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</si>
  <si>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</si>
  <si>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</si>
  <si>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</si>
  <si>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</si>
  <si>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</si>
  <si>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</si>
  <si>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</si>
  <si>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</si>
  <si>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</si>
  <si>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</si>
  <si>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</si>
  <si>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</si>
  <si>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</si>
  <si>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</si>
  <si>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</si>
  <si>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</si>
  <si>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</si>
  <si>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</si>
  <si>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</si>
  <si>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</si>
  <si>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</si>
  <si>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</si>
  <si>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</si>
  <si>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</si>
  <si>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</si>
  <si>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</si>
  <si>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</si>
  <si>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</si>
  <si>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</si>
  <si>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</si>
  <si>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</si>
  <si>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</si>
  <si>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</si>
  <si>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</si>
  <si>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</si>
  <si>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</si>
  <si>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</si>
  <si>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</si>
  <si>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</si>
  <si>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</si>
  <si>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</si>
  <si>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</si>
  <si>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</si>
  <si>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</si>
  <si>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</si>
  <si>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</si>
  <si>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</si>
  <si>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</si>
  <si>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</si>
  <si>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</si>
  <si>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</si>
  <si>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</si>
  <si>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</si>
  <si>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</si>
  <si>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</si>
  <si>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</si>
  <si>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</si>
  <si>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</si>
  <si>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</si>
  <si>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</si>
  <si>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</si>
  <si>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</si>
  <si>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</si>
  <si>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</si>
  <si>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</si>
  <si>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</si>
  <si>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</si>
  <si>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</si>
  <si>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</si>
  <si>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</si>
  <si>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</si>
  <si>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</si>
  <si>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</si>
  <si>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</si>
  <si>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</si>
  <si>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</si>
  <si>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</si>
  <si>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</si>
  <si>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</si>
  <si>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</si>
  <si>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</si>
  <si>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</si>
  <si>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</si>
  <si>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</si>
  <si>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</si>
  <si>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</si>
  <si>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</si>
  <si>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</si>
  <si>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</si>
  <si>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</si>
  <si>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</si>
  <si>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</si>
  <si>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</si>
  <si>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</si>
  <si>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</si>
  <si>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</si>
  <si>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</si>
  <si>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</si>
  <si>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</si>
  <si>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</si>
  <si>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</si>
  <si>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</si>
  <si>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</si>
  <si>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</si>
  <si>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</si>
  <si>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</si>
  <si>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</si>
  <si>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</si>
  <si>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</si>
  <si>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</si>
  <si>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</si>
  <si>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</si>
  <si>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</si>
  <si>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</si>
  <si>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</si>
  <si>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</si>
  <si>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</si>
  <si>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</si>
  <si>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</si>
  <si>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</si>
  <si>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</si>
  <si>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</si>
  <si>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</si>
  <si>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</si>
  <si>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</si>
  <si>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</si>
  <si>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</si>
  <si>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</si>
  <si>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</si>
  <si>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</si>
  <si>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</si>
  <si>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</si>
  <si>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</si>
  <si>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</si>
  <si>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</si>
  <si>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</si>
  <si>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</si>
  <si>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</si>
  <si>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</si>
  <si>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</si>
  <si>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</si>
  <si>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</si>
  <si>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</si>
  <si>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</si>
  <si>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</si>
  <si>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</si>
  <si>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</si>
  <si>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</si>
  <si>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</si>
  <si>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</si>
  <si>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</si>
  <si>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</si>
  <si>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</si>
  <si>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</si>
  <si>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</si>
  <si>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</si>
  <si>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</si>
  <si>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</si>
  <si>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</si>
  <si>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</si>
  <si>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</si>
  <si>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</si>
  <si>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</si>
  <si>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</si>
  <si>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</si>
  <si>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</si>
  <si>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</si>
  <si>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</si>
  <si>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</si>
  <si>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</si>
  <si>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</si>
  <si>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</si>
  <si>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</si>
  <si>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</si>
  <si>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</si>
  <si>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</si>
  <si>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</si>
  <si>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</si>
  <si>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</si>
  <si>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</si>
  <si>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</si>
  <si>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</si>
  <si>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</si>
  <si>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</si>
  <si>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</si>
  <si>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</si>
  <si>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</si>
  <si>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</si>
  <si>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</si>
  <si>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</si>
  <si>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</si>
  <si>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</si>
  <si>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</si>
  <si>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</si>
  <si>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</si>
  <si>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</si>
  <si>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</si>
  <si>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</si>
  <si>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</si>
  <si>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</si>
  <si>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</si>
  <si>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</si>
  <si>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</si>
  <si>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</si>
  <si>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</si>
  <si>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</si>
  <si>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</si>
  <si>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</si>
  <si>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</si>
  <si>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</si>
  <si>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</si>
  <si>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</si>
  <si>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</si>
  <si>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</si>
  <si>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</si>
  <si>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</si>
  <si>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</si>
  <si>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</si>
  <si>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</si>
  <si>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</si>
  <si>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</si>
  <si>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</si>
  <si>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</si>
  <si>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</si>
  <si>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</si>
  <si>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</si>
  <si>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</si>
  <si>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</si>
  <si>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</si>
  <si>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</si>
  <si>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</si>
  <si>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</si>
  <si>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</si>
  <si>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</si>
  <si>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</si>
  <si>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</si>
  <si>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</si>
  <si>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</si>
  <si>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</si>
  <si>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</si>
  <si>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</si>
  <si>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</si>
  <si>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</si>
  <si>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</si>
  <si>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</si>
  <si>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</si>
  <si>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</si>
  <si>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</si>
  <si>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</si>
  <si>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</si>
  <si>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</si>
  <si>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</si>
  <si>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</si>
  <si>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</si>
  <si>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</si>
  <si>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</si>
  <si>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</si>
  <si>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</si>
  <si>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</si>
  <si>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</si>
  <si>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</si>
  <si>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</si>
  <si>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</si>
  <si>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</si>
  <si>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</si>
  <si>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</si>
  <si>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</si>
  <si>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</si>
  <si>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</si>
  <si>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</si>
  <si>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</si>
  <si>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</si>
  <si>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</si>
  <si>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</si>
  <si>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</si>
  <si>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</si>
  <si>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</si>
  <si>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</si>
  <si>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</si>
  <si>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</si>
  <si>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</si>
  <si>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</si>
  <si>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</si>
  <si>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</si>
  <si>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</si>
  <si>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</si>
  <si>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</si>
  <si>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</si>
  <si>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</si>
  <si>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</si>
  <si>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</si>
  <si>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</si>
  <si>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</si>
  <si>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</si>
  <si>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</si>
  <si>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</si>
  <si>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</si>
  <si>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</si>
  <si>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</si>
  <si>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</si>
  <si>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</si>
  <si>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</si>
  <si>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</si>
  <si>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</si>
  <si>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</si>
  <si>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</si>
  <si>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</si>
  <si>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</si>
  <si>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</si>
  <si>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</si>
  <si>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</si>
  <si>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</si>
  <si>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</si>
  <si>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</si>
  <si>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</si>
  <si>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</si>
  <si>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</si>
  <si>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</si>
  <si>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</si>
  <si>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</si>
  <si>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</si>
  <si>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</si>
  <si>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</si>
  <si>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</si>
  <si>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</si>
  <si>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</si>
  <si>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</si>
  <si>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</si>
  <si>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</si>
  <si>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</si>
  <si>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</si>
  <si>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</si>
  <si>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</si>
  <si>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</si>
  <si>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</si>
  <si>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</si>
  <si>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</si>
  <si>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</si>
  <si>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</si>
  <si>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</si>
  <si>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</si>
  <si>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</si>
  <si>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</si>
  <si>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</si>
  <si>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</si>
  <si>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</si>
  <si>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</si>
  <si>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</si>
  <si>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</si>
  <si>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</si>
  <si>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</si>
  <si>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</si>
  <si>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</si>
  <si>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</si>
  <si>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</si>
  <si>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</si>
  <si>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</si>
  <si>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</si>
  <si>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</si>
  <si>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</si>
  <si>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</si>
  <si>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</si>
  <si>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</si>
  <si>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</si>
  <si>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</si>
  <si>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</si>
  <si>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</si>
  <si>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</si>
  <si>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</si>
  <si>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</si>
  <si>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</si>
  <si>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</si>
  <si>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</si>
  <si>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</si>
  <si>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</si>
  <si>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</si>
  <si>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</si>
  <si>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</si>
  <si>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</si>
  <si>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</si>
  <si>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</si>
  <si>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</si>
  <si>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</si>
  <si>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</si>
  <si>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</si>
  <si>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</si>
  <si>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</si>
  <si>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</si>
  <si>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</si>
  <si>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</si>
  <si>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</si>
  <si>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</si>
  <si>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</si>
  <si>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</si>
  <si>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</si>
  <si>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</si>
  <si>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</si>
  <si>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</si>
  <si>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</si>
  <si>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</si>
  <si>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</si>
  <si>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</si>
  <si>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</si>
  <si>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</si>
  <si>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</si>
  <si>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</si>
  <si>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</si>
  <si>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</si>
  <si>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</si>
  <si>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</si>
  <si>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</si>
  <si>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</si>
  <si>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</si>
  <si>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</si>
  <si>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</si>
  <si>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</si>
  <si>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</si>
  <si>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</si>
  <si>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</si>
  <si>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</si>
  <si>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</si>
  <si>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</si>
  <si>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</si>
  <si>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</si>
  <si>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</si>
  <si>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</si>
  <si>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</si>
  <si>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</si>
  <si>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</si>
  <si>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</si>
  <si>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</si>
  <si>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</si>
  <si>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</si>
  <si>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</si>
  <si>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</si>
  <si>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</si>
  <si>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</si>
  <si>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</si>
  <si>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</si>
  <si>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</si>
  <si>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</si>
  <si>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</si>
  <si>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</si>
  <si>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</si>
  <si>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</si>
  <si>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</si>
  <si>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</si>
  <si>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</si>
  <si>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</si>
  <si>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</si>
  <si>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</si>
  <si>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</si>
  <si>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</si>
  <si>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</si>
  <si>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</si>
  <si>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</si>
  <si>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</si>
  <si>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</si>
  <si>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</si>
  <si>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</si>
  <si>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</si>
  <si>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</si>
  <si>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</si>
  <si>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</si>
  <si>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</si>
  <si>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</si>
  <si>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</si>
  <si>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</si>
  <si>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</si>
  <si>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</si>
  <si>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</si>
  <si>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</si>
  <si>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</si>
  <si>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</si>
  <si>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</si>
  <si>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</si>
  <si>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</si>
  <si>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</si>
  <si>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</si>
  <si>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</si>
  <si>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</si>
  <si>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</si>
  <si>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</si>
  <si>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</si>
  <si>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</si>
  <si>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</si>
  <si>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</si>
  <si>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</si>
  <si>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</si>
  <si>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</si>
  <si>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</si>
  <si>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</si>
  <si>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</si>
  <si>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</si>
  <si>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</si>
  <si>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</si>
  <si>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</si>
  <si>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</si>
  <si>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</si>
  <si>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</si>
  <si>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</si>
  <si>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</si>
  <si>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</si>
  <si>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</si>
  <si>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</si>
  <si>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</si>
  <si>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</si>
  <si>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</si>
  <si>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</si>
  <si>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</si>
  <si>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</si>
  <si>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</si>
  <si>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</si>
  <si>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</si>
  <si>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</si>
  <si>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</si>
  <si>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</si>
  <si>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</si>
  <si>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</si>
  <si>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</si>
  <si>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</si>
  <si>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</si>
  <si>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</si>
  <si>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</si>
  <si>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</si>
  <si>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</si>
  <si>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</si>
  <si>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</si>
  <si>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</si>
  <si>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</si>
  <si>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</si>
  <si>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</si>
  <si>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</si>
  <si>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</si>
  <si>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</si>
  <si>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</si>
  <si>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</si>
  <si>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</si>
  <si>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</si>
  <si>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</si>
  <si>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</si>
  <si>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</si>
  <si>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</si>
  <si>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</si>
  <si>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</si>
  <si>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</si>
  <si>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</si>
  <si>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</si>
  <si>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</si>
  <si>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</si>
  <si>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</si>
  <si>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</si>
  <si>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</si>
  <si>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</si>
  <si>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</si>
  <si>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</si>
  <si>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</si>
  <si>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</si>
  <si>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</si>
  <si>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</si>
  <si>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</si>
  <si>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</si>
  <si>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</si>
  <si>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</si>
  <si>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</si>
  <si>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</si>
  <si>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</si>
  <si>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</si>
  <si>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</si>
  <si>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</si>
  <si>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</si>
  <si>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</si>
  <si>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</si>
  <si>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</si>
  <si>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</si>
  <si>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</si>
  <si>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</si>
  <si>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</si>
  <si>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</si>
  <si>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</si>
  <si>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</si>
  <si>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</si>
  <si>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</si>
  <si>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</si>
  <si>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</si>
  <si>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</si>
  <si>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</si>
  <si>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</si>
  <si>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</si>
  <si>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</si>
  <si>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</si>
  <si>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</si>
  <si>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</si>
  <si>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</si>
  <si>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</si>
  <si>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</si>
  <si>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</si>
  <si>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</si>
  <si>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</si>
  <si>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</si>
  <si>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</si>
  <si>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</si>
  <si>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</si>
  <si>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</si>
  <si>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</si>
  <si>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</si>
  <si>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</si>
  <si>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</si>
  <si>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</si>
  <si>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</si>
  <si>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</si>
  <si>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</si>
  <si>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</si>
  <si>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</si>
  <si>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</si>
  <si>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</si>
  <si>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</si>
  <si>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</si>
  <si>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</si>
  <si>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</si>
  <si>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</si>
  <si>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</si>
  <si>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</si>
  <si>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</si>
  <si>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</si>
  <si>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</si>
  <si>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</si>
  <si>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</si>
  <si>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</si>
  <si>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</si>
  <si>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</si>
  <si>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</si>
  <si>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</si>
  <si>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</si>
  <si>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</si>
  <si>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</si>
  <si>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</si>
  <si>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</si>
  <si>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</si>
  <si>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</si>
  <si>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</si>
  <si>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</si>
  <si>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</si>
  <si>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</si>
  <si>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</si>
  <si>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</si>
  <si>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</si>
  <si>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</si>
  <si>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</si>
  <si>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</si>
  <si>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</si>
  <si>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</si>
  <si>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</si>
  <si>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</si>
  <si>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</si>
  <si>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</si>
  <si>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</si>
  <si>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</si>
  <si>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</si>
  <si>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</si>
  <si>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</si>
  <si>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</si>
  <si>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</si>
  <si>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</si>
  <si>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</si>
  <si>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</si>
  <si>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</si>
  <si>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</si>
  <si>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</si>
  <si>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</si>
  <si>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</si>
  <si>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</si>
  <si>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</si>
  <si>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</si>
  <si>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</si>
  <si>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</si>
  <si>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</si>
  <si>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</si>
  <si>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</si>
  <si>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</si>
  <si>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</si>
  <si>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</si>
  <si>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</si>
  <si>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</si>
  <si>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</si>
  <si>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</si>
  <si>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</si>
  <si>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</si>
  <si>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</si>
  <si>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</si>
  <si>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</si>
  <si>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</si>
  <si>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</si>
  <si>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</si>
  <si>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</si>
  <si>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</si>
  <si>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</si>
  <si>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</si>
  <si>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</si>
  <si>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</si>
  <si>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</si>
  <si>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</si>
  <si>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</si>
  <si>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</si>
  <si>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</si>
  <si>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</si>
  <si>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</si>
  <si>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</si>
  <si>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</si>
  <si>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</si>
  <si>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</si>
  <si>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</si>
  <si>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</si>
  <si>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</si>
  <si>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</si>
  <si>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</si>
  <si>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</si>
  <si>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</si>
  <si>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</si>
  <si>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</si>
  <si>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</si>
  <si>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</si>
  <si>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</si>
  <si>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</si>
  <si>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</si>
  <si>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</si>
  <si>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</si>
  <si>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</si>
  <si>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</si>
  <si>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</si>
  <si>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</si>
  <si>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</si>
  <si>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</si>
  <si>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</si>
  <si>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</si>
  <si>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</si>
  <si>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</si>
  <si>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</si>
  <si>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</si>
  <si>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</si>
  <si>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</si>
  <si>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</si>
  <si>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</si>
  <si>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</si>
  <si>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</si>
  <si>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</si>
  <si>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</si>
  <si>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</si>
  <si>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</si>
  <si>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</si>
  <si>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</si>
  <si>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</si>
  <si>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</si>
  <si>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</si>
  <si>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</si>
  <si>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</si>
  <si>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</si>
  <si>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</si>
  <si>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</si>
  <si>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</si>
  <si>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</si>
  <si>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</si>
  <si>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</si>
  <si>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</si>
  <si>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</si>
  <si>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</si>
  <si>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</si>
  <si>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</si>
  <si>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</si>
  <si>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</si>
  <si>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</si>
  <si>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</si>
  <si>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</si>
  <si>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</si>
  <si>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</si>
  <si>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</si>
  <si>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</si>
  <si>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</si>
  <si>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</si>
  <si>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</si>
  <si>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</si>
  <si>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</si>
  <si>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</si>
  <si>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</si>
  <si>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</si>
  <si>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</si>
  <si>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</si>
  <si>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</si>
  <si>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</si>
  <si>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</si>
  <si>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</si>
  <si>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</si>
  <si>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</si>
  <si>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</si>
  <si>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</si>
  <si>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</si>
  <si>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</si>
  <si>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</si>
  <si>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</si>
  <si>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</si>
  <si>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</si>
  <si>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</si>
  <si>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</si>
  <si>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</si>
  <si>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</si>
  <si>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</si>
  <si>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</si>
  <si>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</si>
  <si>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</si>
  <si>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</si>
  <si>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</si>
  <si>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</si>
  <si>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</si>
  <si>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</si>
  <si>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</si>
  <si>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</si>
  <si>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</si>
  <si>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</si>
  <si>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</si>
  <si>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</si>
  <si>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</si>
  <si>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</si>
  <si>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</si>
  <si>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</si>
  <si>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</si>
  <si>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</si>
  <si>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</si>
  <si>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</si>
  <si>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</si>
  <si>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</si>
  <si>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</si>
  <si>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</si>
  <si>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</si>
  <si>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</si>
  <si>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</si>
  <si>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</si>
  <si>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</si>
  <si>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</si>
  <si>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</si>
  <si>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</si>
  <si>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</si>
  <si>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</si>
  <si>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</si>
  <si>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</si>
  <si>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</si>
  <si>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</si>
  <si>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</si>
  <si>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</si>
  <si>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</si>
  <si>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</si>
  <si>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</si>
  <si>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</si>
  <si>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</si>
  <si>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</si>
  <si>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</si>
  <si>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</si>
  <si>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</si>
  <si>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</si>
  <si>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</si>
  <si>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</si>
  <si>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</si>
  <si>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</si>
  <si>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</si>
  <si>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</si>
  <si>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</si>
  <si>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</si>
  <si>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</si>
  <si>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</si>
  <si>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</si>
  <si>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</si>
  <si>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</si>
  <si>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</si>
  <si>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</si>
  <si>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</si>
  <si>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</si>
  <si>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</si>
  <si>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</si>
  <si>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</si>
  <si>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</si>
  <si>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</si>
  <si>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</si>
  <si>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</si>
  <si>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</si>
  <si>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</si>
  <si>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</si>
  <si>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</si>
  <si>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</si>
  <si>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</si>
  <si>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</si>
  <si>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</si>
  <si>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</si>
  <si>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</si>
  <si>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</si>
  <si>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</si>
  <si>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</si>
  <si>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</si>
  <si>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</si>
  <si>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</si>
  <si>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</si>
  <si>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</si>
  <si>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</si>
  <si>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</si>
  <si>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</si>
  <si>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</si>
  <si>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</si>
  <si>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</si>
  <si>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</si>
  <si>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</si>
  <si>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</si>
  <si>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</si>
  <si>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</si>
  <si>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</si>
  <si>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</si>
  <si>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</si>
  <si>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</si>
  <si>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</si>
  <si>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</si>
  <si>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</si>
  <si>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</si>
  <si>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</si>
  <si>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</si>
  <si>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</si>
  <si>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</si>
  <si>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</si>
  <si>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</si>
  <si>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</si>
  <si>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</si>
  <si>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</si>
  <si>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</si>
  <si>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</si>
  <si>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</si>
  <si>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</si>
  <si>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</si>
  <si>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</si>
  <si>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</si>
  <si>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</si>
  <si>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</si>
  <si>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</si>
  <si>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</si>
  <si>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</si>
  <si>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</si>
  <si>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</si>
  <si>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</si>
  <si>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</si>
  <si>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</si>
  <si>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</si>
  <si>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</si>
  <si>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</si>
  <si>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</si>
  <si>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</si>
  <si>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</si>
  <si>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</si>
  <si>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</si>
  <si>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</si>
  <si>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</si>
  <si>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</si>
  <si>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</si>
  <si>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</si>
  <si>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</si>
  <si>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</si>
  <si>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</si>
  <si>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</si>
  <si>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</si>
  <si>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</si>
  <si>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</si>
  <si>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</si>
  <si>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</si>
  <si>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</si>
  <si>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</si>
  <si>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</si>
  <si>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</si>
  <si>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</si>
  <si>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</si>
  <si>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</si>
  <si>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</si>
  <si>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</si>
  <si>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</si>
  <si>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</si>
  <si>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</si>
  <si>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</si>
  <si>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</si>
  <si>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</si>
  <si>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</si>
  <si>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</si>
  <si>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</si>
  <si>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</si>
  <si>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</si>
  <si>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</si>
  <si>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</si>
  <si>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</si>
  <si>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</si>
  <si>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</si>
  <si>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</si>
  <si>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</si>
  <si>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</si>
  <si>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</si>
  <si>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</si>
  <si>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</si>
  <si>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</si>
  <si>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</si>
  <si>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</si>
  <si>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</si>
  <si>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</si>
  <si>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</si>
  <si>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</si>
  <si>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</si>
  <si>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</si>
  <si>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</si>
  <si>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</si>
  <si>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</si>
  <si>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</si>
  <si>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</si>
  <si>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</si>
  <si>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</si>
  <si>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</si>
  <si>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</si>
  <si>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</si>
  <si>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</si>
  <si>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</si>
  <si>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</si>
  <si>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</si>
  <si>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</si>
  <si>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</si>
  <si>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</si>
  <si>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</si>
  <si>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</si>
  <si>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</si>
  <si>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</si>
  <si>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</si>
  <si>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</si>
  <si>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</si>
  <si>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</si>
  <si>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</si>
  <si>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</si>
  <si>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</si>
  <si>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</si>
  <si>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</si>
  <si>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</si>
  <si>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</si>
  <si>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</si>
  <si>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</si>
  <si>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</si>
  <si>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</si>
  <si>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</si>
  <si>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</si>
  <si>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</si>
  <si>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</si>
  <si>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</si>
  <si>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</si>
  <si>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</si>
  <si>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</si>
  <si>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</si>
  <si>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</si>
  <si>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</si>
  <si>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</si>
  <si>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</si>
  <si>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</si>
  <si>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</si>
  <si>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</si>
  <si>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</si>
  <si>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</si>
  <si>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</si>
  <si>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</si>
  <si>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</si>
  <si>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</si>
  <si>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</si>
  <si>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</si>
  <si>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</si>
  <si>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</si>
  <si>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</si>
  <si>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</si>
  <si>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</si>
  <si>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</si>
  <si>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</si>
  <si>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</si>
  <si>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</si>
  <si>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</si>
  <si>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</si>
  <si>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</si>
  <si>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</si>
  <si>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</si>
  <si>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</si>
  <si>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</si>
  <si>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</si>
  <si>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</si>
  <si>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</si>
  <si>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</si>
  <si>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</si>
  <si>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</si>
  <si>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</si>
  <si>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</si>
  <si>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</si>
  <si>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</si>
  <si>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</si>
  <si>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</si>
  <si>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</si>
  <si>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</si>
  <si>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</si>
  <si>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</si>
  <si>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</si>
  <si>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</si>
  <si>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</si>
  <si>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</si>
  <si>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</si>
  <si>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</si>
  <si>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</si>
  <si>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</si>
  <si>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</si>
  <si>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</si>
  <si>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</si>
  <si>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</si>
  <si>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</si>
  <si>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</si>
  <si>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</si>
  <si>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</si>
  <si>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</si>
  <si>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</si>
  <si>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</si>
  <si>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</si>
  <si>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</si>
  <si>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</si>
  <si>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</si>
  <si>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</si>
  <si>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</si>
  <si>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</si>
  <si>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</si>
  <si>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</si>
  <si>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</si>
  <si>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</si>
  <si>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</si>
  <si>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</si>
  <si>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</si>
  <si>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</si>
  <si>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</si>
  <si>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</si>
  <si>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</si>
  <si>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</si>
  <si>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</si>
  <si>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</si>
  <si>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</si>
  <si>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</si>
  <si>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</si>
  <si>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</si>
  <si>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</si>
  <si>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</si>
  <si>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</si>
  <si>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</si>
  <si>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</si>
  <si>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</si>
  <si>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</si>
  <si>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</si>
  <si>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</si>
  <si>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</si>
  <si>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</si>
  <si>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</si>
  <si>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</si>
  <si>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</si>
  <si>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</si>
  <si>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</si>
  <si>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</si>
  <si>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</si>
  <si>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</si>
  <si>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</si>
  <si>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</si>
  <si>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</si>
  <si>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</si>
  <si>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</si>
  <si>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</si>
  <si>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</si>
  <si>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</si>
  <si>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</si>
  <si>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</si>
  <si>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</si>
  <si>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</si>
  <si>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</si>
  <si>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</si>
  <si>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</si>
  <si>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</si>
  <si>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</si>
  <si>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</si>
  <si>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</si>
  <si>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</si>
  <si>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</si>
  <si>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</si>
  <si>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</si>
  <si>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</si>
  <si>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</si>
  <si>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</si>
  <si>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</si>
  <si>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</si>
  <si>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</si>
  <si>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</si>
  <si>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</si>
  <si>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</si>
  <si>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</si>
  <si>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</si>
  <si>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</si>
  <si>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</si>
  <si>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</si>
  <si>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</si>
  <si>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</si>
  <si>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</si>
  <si>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</si>
  <si>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</si>
  <si>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</si>
  <si>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</si>
  <si>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</si>
  <si>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</si>
  <si>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</si>
  <si>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</si>
  <si>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</si>
  <si>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</si>
  <si>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</si>
  <si>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</si>
  <si>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</si>
  <si>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</si>
  <si>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</si>
  <si>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</si>
  <si>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</si>
  <si>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</si>
  <si>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</si>
  <si>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</si>
  <si>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</si>
  <si>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</si>
  <si>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</si>
  <si>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</si>
  <si>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</si>
  <si>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</si>
  <si>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</si>
  <si>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</si>
  <si>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</si>
  <si>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</si>
  <si>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</si>
  <si>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</si>
  <si>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</si>
  <si>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</si>
  <si>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</si>
  <si>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</si>
  <si>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</si>
  <si>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</si>
  <si>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</si>
  <si>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</si>
  <si>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</si>
  <si>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</si>
  <si>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</si>
  <si>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</si>
  <si>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</si>
  <si>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</si>
  <si>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</si>
  <si>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</si>
  <si>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</si>
  <si>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</si>
  <si>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</si>
  <si>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</si>
  <si>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</si>
  <si>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</si>
  <si>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</si>
  <si>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</si>
  <si>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</si>
  <si>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</si>
  <si>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</si>
  <si>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</si>
  <si>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</si>
  <si>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</si>
  <si>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</si>
  <si>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</si>
  <si>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</si>
  <si>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</si>
  <si>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</si>
  <si>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</si>
  <si>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</si>
  <si>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</si>
  <si>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</si>
  <si>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</si>
  <si>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</si>
  <si>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</si>
  <si>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</si>
  <si>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</si>
  <si>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</si>
  <si>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</si>
  <si>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</si>
  <si>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</si>
  <si>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</si>
  <si>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</si>
  <si>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</si>
  <si>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</si>
  <si>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</si>
  <si>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</si>
  <si>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</si>
  <si>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</si>
  <si>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</si>
  <si>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</si>
  <si>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</si>
  <si>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</si>
  <si>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</si>
  <si>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</si>
  <si>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</si>
  <si>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</si>
  <si>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</si>
  <si>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</si>
  <si>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</si>
  <si>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</si>
  <si>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</si>
  <si>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</si>
  <si>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</si>
  <si>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</si>
  <si>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</si>
  <si>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</si>
  <si>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</si>
  <si>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</si>
  <si>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</si>
  <si>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</si>
  <si>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</si>
  <si>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</si>
  <si>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</si>
  <si>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</si>
  <si>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</si>
  <si>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</si>
  <si>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</si>
  <si>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</si>
  <si>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</si>
  <si>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</si>
  <si>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</si>
  <si>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</si>
  <si>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</si>
  <si>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</si>
  <si>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</si>
  <si>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</si>
  <si>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</si>
  <si>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</si>
  <si>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</si>
  <si>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</si>
  <si>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</si>
  <si>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</si>
  <si>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</si>
  <si>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</si>
  <si>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</si>
  <si>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</si>
  <si>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</si>
  <si>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</si>
  <si>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</si>
  <si>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</si>
  <si>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</si>
  <si>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</si>
  <si>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</si>
  <si>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</si>
  <si>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</si>
  <si>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</si>
  <si>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</si>
  <si>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</si>
  <si>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</si>
  <si>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</si>
  <si>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</si>
  <si>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</si>
  <si>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</si>
  <si>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</si>
  <si>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</si>
  <si>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</si>
  <si>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</si>
  <si>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</si>
  <si>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</si>
  <si>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</si>
  <si>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</si>
  <si>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</si>
  <si>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</si>
  <si>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</si>
  <si>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</si>
  <si>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</si>
  <si>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</si>
  <si>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</si>
  <si>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</si>
  <si>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</si>
  <si>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</si>
  <si>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</si>
  <si>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</si>
  <si>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</si>
  <si>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</si>
  <si>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</si>
  <si>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</si>
  <si>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</si>
  <si>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</si>
  <si>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</si>
  <si>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</si>
  <si>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</si>
  <si>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</si>
  <si>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</si>
  <si>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</si>
  <si>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</si>
  <si>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</si>
  <si>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</si>
  <si>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</si>
  <si>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</si>
  <si>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</si>
  <si>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</si>
  <si>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</si>
  <si>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</si>
  <si>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</si>
  <si>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</si>
  <si>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</si>
  <si>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</si>
  <si>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</si>
  <si>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</si>
  <si>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</si>
  <si>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</si>
  <si>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</si>
  <si>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</si>
  <si>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</si>
  <si>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</si>
  <si>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</si>
  <si>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</si>
  <si>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</si>
  <si>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</si>
  <si>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</si>
  <si>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</si>
  <si>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</si>
  <si>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</si>
  <si>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</si>
  <si>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</si>
  <si>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</si>
  <si>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</si>
  <si>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</si>
  <si>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</si>
  <si>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</si>
  <si>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</si>
  <si>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</si>
  <si>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</si>
  <si>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</si>
  <si>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</si>
  <si>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</si>
  <si>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</si>
  <si>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</si>
  <si>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</si>
  <si>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</si>
  <si>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</si>
  <si>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</si>
  <si>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</si>
  <si>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</si>
  <si>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</si>
  <si>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</si>
  <si>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</si>
  <si>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</si>
  <si>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</si>
  <si>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</si>
  <si>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</si>
  <si>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</si>
  <si>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</si>
  <si>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</si>
  <si>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</si>
  <si>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</si>
  <si>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</si>
  <si>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</si>
  <si>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</si>
  <si>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</si>
  <si>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</si>
  <si>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</si>
  <si>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</si>
  <si>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</si>
  <si>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</si>
  <si>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</si>
  <si>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</si>
  <si>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</si>
  <si>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</si>
  <si>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</si>
  <si>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</si>
  <si>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</si>
  <si>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</si>
  <si>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</si>
  <si>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</si>
  <si>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</si>
  <si>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</si>
  <si>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</si>
  <si>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</si>
  <si>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</si>
  <si>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</si>
  <si>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</si>
  <si>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</si>
  <si>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</si>
  <si>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</si>
  <si>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</si>
  <si>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</si>
  <si>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</si>
  <si>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</si>
  <si>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</si>
  <si>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</si>
  <si>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</si>
  <si>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</si>
  <si>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</si>
  <si>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</si>
  <si>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</si>
  <si>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</si>
  <si>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</si>
  <si>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</si>
  <si>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</si>
  <si>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</si>
  <si>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</si>
  <si>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</si>
  <si>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</si>
  <si>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</si>
  <si>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</si>
  <si>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</si>
  <si>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</si>
  <si>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</si>
  <si>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</si>
  <si>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</si>
  <si>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</si>
  <si>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</si>
  <si>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</si>
  <si>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</si>
  <si>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</si>
  <si>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</si>
  <si>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</si>
  <si>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</si>
  <si>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</si>
  <si>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</si>
  <si>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</si>
  <si>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</si>
  <si>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</si>
  <si>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</si>
  <si>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</si>
  <si>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</si>
  <si>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</si>
  <si>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</si>
  <si>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</si>
  <si>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</si>
  <si>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</si>
  <si>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</si>
  <si>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</si>
  <si>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</si>
  <si>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</si>
  <si>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</si>
  <si>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</si>
  <si>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</si>
  <si>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</si>
  <si>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</si>
  <si>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</si>
  <si>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</si>
  <si>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</si>
  <si>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</si>
  <si>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</si>
  <si>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</si>
  <si>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</si>
  <si>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</si>
  <si>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</si>
  <si>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</si>
  <si>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</si>
  <si>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</si>
  <si>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</si>
  <si>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</si>
  <si>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</si>
  <si>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</si>
  <si>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</si>
  <si>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</si>
  <si>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</si>
  <si>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</si>
  <si>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</si>
  <si>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</si>
  <si>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</si>
  <si>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</si>
  <si>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</si>
  <si>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</si>
  <si>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</si>
  <si>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</si>
  <si>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</si>
  <si>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</si>
  <si>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</si>
  <si>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</si>
  <si>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</si>
  <si>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</si>
  <si>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</si>
  <si>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</si>
  <si>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</si>
  <si>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</si>
  <si>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</si>
  <si>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</si>
  <si>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</si>
  <si>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</si>
  <si>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</si>
  <si>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</si>
  <si>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</si>
  <si>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</si>
  <si>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</si>
  <si>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</si>
  <si>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</si>
  <si>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</si>
  <si>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</si>
  <si>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</si>
  <si>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</si>
  <si>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</si>
  <si>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</si>
  <si>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</si>
  <si>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</si>
  <si>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</si>
  <si>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</si>
  <si>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</si>
  <si>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</si>
  <si>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</si>
  <si>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</si>
  <si>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</si>
  <si>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</si>
  <si>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</si>
  <si>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</si>
  <si>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</si>
  <si>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</si>
  <si>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</si>
  <si>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</si>
  <si>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</si>
  <si>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</si>
  <si>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</si>
  <si>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</si>
  <si>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</si>
  <si>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</si>
  <si>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</si>
  <si>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</si>
  <si>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</si>
  <si>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</si>
  <si>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</si>
  <si>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</si>
  <si>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</si>
  <si>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</si>
  <si>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</si>
  <si>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</si>
  <si>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</si>
  <si>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</si>
  <si>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</si>
  <si>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</si>
  <si>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</si>
  <si>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</si>
  <si>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</si>
  <si>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</si>
  <si>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</si>
  <si>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</si>
  <si>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</si>
  <si>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</si>
  <si>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</si>
  <si>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</si>
  <si>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</si>
  <si>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</si>
  <si>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</si>
  <si>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</si>
  <si>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</si>
  <si>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</si>
  <si>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</si>
  <si>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</si>
  <si>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</si>
  <si>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</si>
  <si>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</si>
  <si>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</si>
  <si>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</si>
  <si>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</si>
  <si>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</si>
  <si>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</si>
  <si>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</si>
  <si>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</si>
  <si>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</si>
  <si>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</si>
  <si>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</si>
  <si>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</si>
  <si>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</si>
  <si>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</si>
  <si>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</si>
  <si>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</si>
  <si>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</si>
  <si>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</si>
  <si>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</si>
  <si>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</si>
  <si>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</si>
  <si>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</si>
  <si>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</si>
  <si>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</si>
  <si>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</si>
  <si>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</si>
  <si>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</si>
  <si>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</si>
  <si>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</si>
  <si>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</si>
  <si>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</si>
  <si>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</si>
  <si>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</si>
  <si>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</si>
  <si>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</si>
  <si>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</si>
  <si>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</si>
  <si>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</si>
  <si>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</si>
  <si>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</si>
  <si>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</si>
  <si>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</si>
  <si>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</si>
  <si>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</si>
  <si>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</si>
  <si>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</si>
  <si>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</si>
  <si>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</si>
  <si>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</si>
  <si>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</si>
  <si>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</si>
  <si>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</si>
  <si>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</si>
  <si>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</si>
  <si>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</si>
  <si>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</si>
  <si>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</si>
  <si>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</si>
  <si>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</si>
  <si>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</si>
  <si>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</si>
  <si>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</si>
  <si>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</si>
  <si>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</si>
  <si>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</si>
  <si>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</si>
  <si>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</si>
  <si>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</si>
  <si>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</si>
  <si>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</si>
  <si>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</si>
  <si>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</si>
  <si>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</si>
  <si>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</si>
  <si>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</si>
  <si>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</si>
  <si>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</si>
  <si>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</si>
  <si>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</si>
  <si>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</si>
  <si>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</si>
  <si>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</si>
  <si>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</si>
  <si>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</si>
  <si>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</si>
  <si>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</si>
  <si>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</si>
  <si>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</si>
  <si>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</si>
  <si>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</si>
  <si>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</si>
  <si>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</si>
  <si>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</si>
  <si>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</si>
  <si>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</si>
  <si>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</si>
  <si>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</si>
  <si>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</si>
  <si>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</si>
  <si>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</si>
  <si>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</si>
  <si>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</si>
  <si>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</si>
  <si>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</si>
  <si>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</si>
  <si>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</si>
  <si>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</si>
  <si>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</si>
  <si>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</si>
  <si>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</si>
  <si>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</si>
  <si>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</si>
  <si>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</si>
  <si>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</si>
  <si>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</si>
  <si>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</si>
  <si>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</si>
  <si>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</si>
  <si>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</si>
  <si>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</si>
  <si>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</si>
  <si>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</si>
  <si>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</si>
  <si>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</si>
  <si>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</si>
  <si>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</si>
  <si>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</si>
  <si>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</si>
  <si>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</si>
  <si>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</si>
  <si>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</si>
  <si>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</si>
  <si>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</si>
  <si>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</si>
  <si>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</si>
  <si>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</si>
  <si>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</si>
  <si>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</si>
  <si>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</si>
  <si>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</si>
  <si>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</si>
  <si>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</si>
  <si>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</si>
  <si>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</si>
  <si>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</si>
  <si>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</si>
  <si>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</si>
  <si>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</si>
  <si>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</si>
  <si>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</si>
  <si>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</si>
  <si>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</si>
  <si>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</si>
  <si>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</si>
  <si>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</si>
  <si>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</si>
  <si>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</si>
  <si>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</si>
  <si>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</si>
  <si>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</si>
  <si>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</si>
  <si>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</si>
  <si>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</si>
  <si>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</si>
  <si>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</si>
  <si>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</si>
  <si>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</si>
  <si>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</si>
  <si>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</si>
  <si>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</si>
  <si>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</si>
  <si>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</si>
  <si>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</si>
  <si>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</si>
  <si>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</si>
  <si>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</si>
  <si>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</si>
  <si>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</si>
  <si>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</si>
  <si>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</si>
  <si>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</si>
  <si>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</si>
  <si>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</si>
  <si>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</si>
  <si>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</si>
  <si>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</si>
  <si>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</si>
  <si>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</si>
  <si>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</si>
  <si>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</si>
  <si>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</si>
  <si>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</si>
  <si>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</si>
  <si>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</si>
  <si>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</si>
  <si>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</si>
  <si>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</si>
  <si>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</si>
  <si>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</si>
  <si>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</si>
  <si>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</si>
  <si>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</si>
  <si>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</si>
  <si>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</si>
  <si>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</si>
  <si>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</si>
  <si>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</si>
  <si>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</si>
  <si>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</si>
  <si>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</si>
  <si>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</si>
  <si>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</si>
  <si>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</si>
  <si>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</si>
  <si>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</si>
  <si>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</si>
  <si>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</si>
  <si>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</si>
  <si>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</si>
  <si>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</si>
  <si>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</si>
  <si>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</si>
  <si>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</si>
  <si>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</si>
  <si>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</si>
  <si>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</si>
  <si>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</si>
  <si>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</si>
  <si>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</si>
  <si>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</si>
  <si>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</si>
  <si>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</si>
  <si>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</si>
  <si>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</si>
  <si>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</si>
  <si>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</si>
  <si>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</si>
  <si>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</si>
  <si>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</si>
  <si>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</si>
  <si>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</si>
  <si>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</si>
  <si>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</si>
  <si>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</si>
  <si>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</si>
  <si>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</si>
  <si>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</si>
  <si>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</si>
  <si>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</si>
  <si>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</si>
  <si>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</si>
  <si>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</si>
  <si>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</si>
  <si>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</si>
  <si>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</si>
  <si>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</si>
  <si>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</si>
  <si>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</si>
  <si>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</si>
  <si>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</si>
  <si>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</si>
  <si>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</si>
  <si>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</si>
  <si>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</si>
  <si>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</si>
  <si>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</si>
  <si>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</si>
  <si>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</si>
  <si>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</si>
  <si>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</si>
  <si>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</si>
  <si>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</si>
  <si>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</si>
  <si>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</si>
  <si>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</si>
  <si>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</si>
  <si>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</si>
  <si>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</si>
  <si>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</si>
  <si>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</si>
  <si>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</si>
  <si>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</si>
  <si>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</si>
  <si>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</si>
  <si>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</si>
  <si>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</si>
  <si>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</si>
  <si>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</si>
  <si>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</si>
  <si>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</si>
  <si>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</si>
  <si>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</si>
  <si>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</si>
  <si>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</si>
  <si>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</si>
  <si>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</si>
  <si>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</si>
  <si>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</si>
  <si>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</si>
  <si>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</si>
  <si>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</si>
  <si>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</si>
  <si>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</si>
  <si>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</si>
  <si>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</si>
  <si>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</si>
  <si>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</si>
  <si>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</si>
  <si>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</si>
  <si>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</si>
  <si>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</si>
  <si>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</si>
  <si>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</si>
  <si>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</si>
  <si>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</si>
  <si>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</si>
  <si>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</si>
  <si>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</si>
  <si>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</si>
  <si>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</si>
  <si>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</si>
  <si>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</si>
  <si>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</si>
  <si>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</si>
  <si>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</si>
  <si>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</si>
  <si>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</si>
  <si>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</si>
  <si>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</si>
  <si>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</si>
  <si>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</si>
  <si>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</si>
  <si>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</si>
  <si>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</si>
  <si>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</si>
  <si>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</si>
  <si>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</si>
  <si>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</si>
  <si>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</si>
  <si>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</si>
  <si>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</si>
  <si>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</si>
  <si>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</si>
  <si>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</si>
  <si>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</si>
  <si>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</si>
  <si>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</si>
  <si>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</si>
  <si>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</si>
  <si>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</si>
  <si>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</si>
  <si>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</si>
  <si>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</si>
  <si>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</si>
  <si>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</si>
  <si>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</si>
  <si>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</si>
  <si>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</si>
  <si>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</si>
  <si>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</si>
  <si>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</si>
  <si>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</si>
  <si>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</si>
  <si>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</si>
  <si>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</si>
  <si>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</si>
  <si>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</si>
  <si>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</si>
  <si>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</si>
  <si>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</si>
  <si>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</si>
  <si>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</si>
  <si>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</si>
  <si>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</si>
  <si>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</si>
  <si>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</si>
  <si>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</si>
  <si>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</si>
  <si>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</si>
  <si>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</si>
  <si>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</si>
  <si>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</si>
  <si>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</si>
  <si>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</si>
  <si>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</si>
  <si>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</si>
  <si>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</si>
  <si>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</si>
  <si>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</si>
  <si>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</si>
  <si>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</si>
  <si>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</si>
  <si>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</si>
  <si>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</si>
  <si>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</si>
  <si>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</si>
  <si>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</si>
  <si>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</si>
  <si>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</si>
  <si>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</si>
  <si>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</si>
  <si>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</si>
  <si>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</si>
  <si>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</si>
  <si>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</si>
  <si>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</si>
  <si>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</si>
  <si>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</si>
  <si>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</si>
  <si>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</si>
  <si>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</si>
  <si>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</si>
  <si>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</si>
  <si>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</si>
  <si>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</si>
  <si>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</si>
  <si>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</si>
  <si>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</si>
  <si>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</si>
  <si>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</si>
  <si>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</si>
  <si>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</si>
  <si>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</si>
  <si>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</si>
  <si>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</si>
  <si>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</si>
  <si>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</si>
  <si>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</si>
  <si>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</si>
  <si>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</si>
  <si>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</si>
  <si>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</si>
  <si>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</si>
  <si>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</si>
  <si>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</si>
  <si>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</si>
  <si>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</si>
  <si>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</si>
  <si>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</si>
  <si>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</si>
  <si>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</si>
  <si>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</si>
  <si>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</si>
  <si>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</si>
  <si>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</si>
  <si>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</si>
  <si>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</si>
  <si>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</si>
  <si>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</si>
  <si>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</si>
  <si>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</si>
  <si>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</si>
  <si>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</si>
  <si>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</si>
  <si>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</si>
  <si>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</si>
  <si>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</si>
  <si>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</si>
  <si>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</si>
  <si>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</si>
  <si>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</si>
  <si>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</si>
  <si>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</si>
  <si>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</si>
  <si>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</si>
  <si>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</si>
  <si>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</si>
  <si>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</si>
  <si>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</si>
  <si>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</si>
  <si>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</si>
  <si>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</si>
  <si>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</si>
  <si>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</si>
  <si>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</si>
  <si>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</si>
  <si>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</si>
  <si>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</si>
  <si>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</si>
  <si>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</si>
  <si>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</si>
  <si>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</si>
  <si>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</si>
  <si>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</si>
  <si>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</si>
  <si>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</si>
  <si>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</si>
  <si>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</si>
  <si>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</si>
  <si>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</si>
  <si>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</si>
  <si>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</si>
  <si>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</si>
  <si>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</si>
  <si>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</si>
  <si>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</si>
  <si>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</si>
  <si>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</si>
  <si>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</si>
  <si>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</si>
  <si>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</si>
  <si>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</si>
  <si>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</si>
  <si>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</si>
  <si>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</si>
  <si>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</si>
  <si>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</si>
  <si>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</si>
  <si>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</si>
  <si>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</si>
  <si>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</si>
  <si>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</si>
  <si>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</si>
  <si>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</si>
  <si>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</si>
  <si>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</si>
  <si>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</si>
  <si>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</si>
  <si>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</si>
  <si>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</si>
  <si>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</si>
  <si>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</si>
  <si>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</si>
  <si>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</si>
  <si>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</si>
  <si>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</si>
  <si>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</si>
  <si>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</si>
  <si>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</si>
  <si>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</si>
  <si>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</si>
  <si>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</si>
  <si>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</si>
  <si>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</si>
  <si>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</si>
  <si>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</si>
  <si>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</si>
  <si>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</si>
  <si>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</si>
  <si>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</si>
  <si>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</si>
  <si>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</si>
  <si>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</si>
  <si>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</si>
  <si>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</si>
  <si>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</si>
  <si>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</si>
  <si>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</si>
  <si>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</si>
  <si>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</si>
  <si>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</si>
  <si>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</si>
  <si>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</si>
  <si>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</si>
  <si>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</si>
  <si>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</si>
  <si>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</si>
  <si>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</si>
  <si>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</si>
  <si>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</si>
  <si>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</si>
  <si>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</si>
  <si>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</si>
  <si>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</si>
  <si>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</si>
  <si>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</si>
  <si>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</si>
  <si>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</si>
  <si>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</si>
  <si>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</si>
  <si>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</si>
  <si>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</si>
  <si>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</si>
  <si>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</si>
  <si>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</si>
  <si>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</si>
  <si>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</si>
  <si>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</si>
  <si>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</si>
  <si>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</si>
  <si>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</si>
  <si>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</si>
  <si>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</si>
  <si>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</si>
  <si>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</si>
  <si>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</si>
  <si>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</si>
  <si>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</si>
  <si>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</si>
  <si>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</si>
  <si>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</si>
  <si>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</si>
  <si>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</si>
  <si>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</si>
  <si>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</si>
  <si>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</si>
  <si>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</si>
  <si>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</si>
  <si>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</si>
  <si>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</si>
  <si>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</si>
  <si>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</si>
  <si>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</si>
  <si>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</si>
  <si>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</si>
  <si>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</si>
  <si>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</si>
  <si>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</si>
  <si>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</si>
  <si>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</si>
  <si>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</si>
  <si>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</si>
  <si>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</si>
  <si>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</si>
  <si>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</si>
  <si>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</si>
  <si>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</si>
  <si>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</si>
  <si>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</si>
  <si>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</si>
  <si>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</si>
  <si>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</si>
  <si>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</si>
  <si>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</si>
  <si>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</si>
  <si>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</si>
  <si>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</si>
  <si>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</si>
  <si>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</si>
  <si>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</si>
  <si>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</si>
  <si>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</si>
  <si>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</si>
  <si>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</si>
  <si>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</si>
  <si>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</si>
  <si>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</si>
  <si>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</si>
  <si>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</si>
  <si>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</si>
  <si>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</si>
  <si>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</si>
  <si>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</si>
  <si>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</si>
  <si>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</si>
  <si>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</si>
  <si>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</si>
  <si>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</si>
  <si>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</si>
  <si>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</si>
  <si>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</si>
  <si>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</si>
  <si>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</si>
  <si>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</si>
  <si>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</si>
  <si>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</si>
  <si>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</si>
  <si>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</si>
  <si>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</si>
  <si>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</si>
  <si>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</si>
  <si>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</si>
  <si>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</si>
  <si>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</si>
  <si>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</si>
  <si>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</si>
  <si>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</si>
  <si>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</si>
  <si>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</si>
  <si>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</si>
  <si>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</si>
  <si>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</si>
  <si>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</si>
  <si>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</si>
  <si>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</si>
  <si>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</si>
  <si>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</si>
  <si>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</si>
  <si>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</si>
  <si>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</si>
  <si>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</si>
  <si>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</si>
  <si>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</si>
  <si>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</si>
  <si>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</si>
  <si>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</si>
  <si>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</si>
  <si>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</si>
  <si>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</si>
  <si>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</si>
  <si>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</si>
  <si>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</si>
  <si>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</si>
  <si>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</si>
  <si>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</si>
  <si>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</si>
  <si>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</si>
  <si>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</si>
  <si>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</si>
  <si>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</si>
  <si>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</si>
  <si>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</si>
  <si>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</si>
  <si>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</si>
  <si>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</si>
  <si>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</si>
  <si>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</si>
  <si>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</si>
  <si>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</si>
  <si>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</si>
  <si>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</si>
  <si>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</si>
  <si>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</si>
  <si>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</si>
  <si>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</si>
  <si>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</si>
  <si>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</si>
  <si>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</si>
  <si>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</si>
  <si>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</si>
  <si>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</si>
  <si>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</si>
  <si>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</si>
  <si>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</si>
  <si>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</si>
  <si>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</si>
  <si>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</si>
  <si>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</si>
  <si>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</si>
  <si>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</si>
  <si>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</si>
  <si>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</si>
  <si>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</si>
  <si>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</si>
  <si>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</si>
  <si>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</si>
  <si>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</si>
  <si>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</si>
  <si>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</si>
  <si>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</si>
  <si>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</si>
  <si>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</si>
  <si>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</si>
  <si>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</si>
  <si>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</si>
  <si>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</si>
  <si>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</si>
  <si>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</si>
  <si>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</si>
  <si>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</si>
  <si>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</si>
  <si>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</si>
  <si>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</si>
  <si>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</si>
  <si>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</si>
  <si>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</si>
  <si>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</si>
  <si>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</si>
  <si>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</si>
  <si>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</si>
  <si>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</si>
  <si>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</si>
  <si>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</si>
  <si>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</si>
  <si>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</si>
  <si>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</si>
  <si>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</si>
  <si>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</si>
  <si>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</si>
  <si>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</si>
  <si>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</si>
  <si>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</si>
  <si>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</si>
  <si>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</si>
  <si>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</si>
  <si>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</si>
  <si>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</si>
  <si>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</si>
  <si>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</si>
  <si>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</si>
  <si>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</si>
  <si>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</si>
  <si>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</si>
  <si>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</si>
  <si>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</si>
  <si>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</si>
  <si>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</si>
  <si>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</si>
  <si>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</si>
  <si>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</si>
  <si>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</si>
  <si>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</si>
  <si>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</si>
  <si>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</si>
  <si>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</si>
  <si>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</si>
  <si>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</si>
  <si>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</si>
  <si>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</si>
  <si>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</si>
  <si>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</si>
  <si>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</si>
  <si>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</si>
  <si>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</si>
  <si>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</si>
  <si>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</si>
  <si>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</si>
  <si>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</si>
  <si>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</si>
  <si>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</si>
  <si>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</si>
  <si>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</si>
  <si>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</si>
  <si>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</si>
  <si>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</si>
  <si>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</si>
  <si>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</si>
  <si>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</si>
  <si>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</si>
  <si>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</si>
  <si>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</si>
  <si>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</si>
  <si>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</si>
  <si>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</si>
  <si>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</si>
  <si>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</si>
  <si>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</si>
  <si>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</si>
  <si>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</si>
  <si>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</si>
  <si>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</si>
  <si>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</si>
  <si>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</si>
  <si>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</si>
  <si>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</si>
  <si>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</si>
  <si>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</si>
  <si>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</si>
  <si>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</si>
  <si>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</si>
  <si>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</si>
  <si>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</si>
  <si>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</si>
  <si>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</si>
  <si>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</si>
  <si>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</si>
  <si>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</si>
  <si>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</si>
  <si>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</si>
  <si>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</si>
  <si>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</si>
  <si>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</si>
  <si>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</si>
  <si>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</si>
  <si>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</si>
  <si>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</si>
  <si>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</si>
  <si>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</si>
  <si>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</si>
  <si>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</si>
  <si>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</si>
  <si>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</si>
  <si>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</si>
  <si>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</si>
  <si>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</si>
  <si>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</si>
  <si>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</si>
  <si>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</si>
  <si>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</si>
  <si>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</si>
  <si>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</si>
  <si>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</si>
  <si>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</si>
  <si>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</si>
  <si>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</si>
  <si>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</si>
  <si>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</si>
  <si>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</si>
  <si>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</si>
  <si>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</si>
  <si>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</si>
  <si>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</si>
  <si>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</si>
  <si>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</si>
  <si>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</si>
  <si>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</si>
  <si>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</si>
  <si>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</si>
  <si>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</si>
  <si>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</si>
  <si>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</si>
  <si>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</si>
  <si>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</si>
  <si>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</si>
  <si>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</si>
  <si>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</si>
  <si>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</si>
  <si>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</si>
  <si>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</si>
  <si>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</si>
  <si>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</si>
  <si>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</si>
  <si>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</si>
  <si>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</si>
  <si>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</si>
  <si>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</si>
  <si>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</si>
  <si>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</si>
  <si>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</si>
  <si>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</si>
  <si>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</si>
  <si>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</si>
  <si>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</si>
  <si>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</si>
  <si>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</si>
  <si>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</si>
  <si>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</si>
  <si>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</si>
  <si>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</si>
  <si>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</si>
  <si>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</si>
  <si>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</si>
  <si>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</si>
  <si>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</si>
  <si>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</si>
  <si>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</si>
  <si>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</si>
  <si>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</si>
  <si>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</si>
  <si>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</si>
  <si>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</si>
  <si>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</si>
  <si>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</si>
  <si>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</si>
  <si>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</si>
  <si>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</si>
  <si>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</si>
  <si>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</si>
  <si>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</si>
  <si>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</si>
  <si>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</si>
  <si>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</si>
  <si>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</si>
  <si>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</si>
  <si>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</si>
  <si>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</si>
  <si>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</si>
  <si>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</si>
  <si>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</si>
  <si>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</si>
  <si>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</si>
  <si>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</si>
  <si>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</si>
  <si>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</si>
  <si>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</si>
  <si>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</si>
  <si>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</si>
  <si>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</si>
  <si>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</si>
  <si>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</si>
  <si>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</si>
  <si>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</si>
  <si>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</si>
  <si>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</si>
  <si>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</si>
  <si>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</si>
  <si>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</si>
  <si>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</si>
  <si>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</si>
  <si>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</si>
  <si>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</si>
  <si>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</si>
  <si>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</si>
  <si>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</si>
  <si>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</si>
  <si>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</si>
  <si>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</si>
  <si>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</si>
  <si>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</si>
  <si>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</si>
  <si>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</si>
  <si>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</si>
  <si>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</si>
  <si>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</si>
  <si>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</si>
  <si>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</si>
  <si>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</si>
  <si>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</si>
  <si>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</si>
  <si>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</si>
  <si>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</si>
  <si>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</si>
  <si>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</si>
  <si>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</si>
  <si>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</si>
  <si>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</si>
  <si>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</si>
  <si>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</si>
  <si>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</si>
  <si>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</si>
  <si>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</si>
  <si>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</si>
  <si>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</si>
  <si>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</si>
  <si>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</si>
  <si>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</si>
  <si>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</si>
  <si>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</si>
  <si>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</si>
  <si>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</si>
  <si>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</si>
  <si>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</si>
  <si>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</si>
  <si>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</si>
  <si>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</si>
  <si>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</si>
  <si>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</si>
  <si>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</si>
  <si>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</si>
  <si>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</si>
  <si>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</si>
  <si>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</si>
  <si>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</si>
  <si>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</si>
  <si>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</si>
  <si>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</si>
  <si>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</si>
  <si>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</si>
  <si>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</si>
  <si>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</si>
  <si>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</si>
  <si>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</si>
  <si>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</si>
  <si>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</si>
  <si>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</si>
  <si>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</si>
  <si>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</si>
  <si>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</si>
  <si>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</si>
  <si>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</si>
  <si>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</si>
  <si>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</si>
  <si>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</si>
  <si>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</si>
  <si>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</si>
  <si>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</si>
  <si>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</si>
  <si>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</si>
  <si>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</si>
  <si>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</si>
  <si>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</si>
  <si>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</si>
  <si>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</si>
  <si>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</si>
  <si>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</si>
  <si>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</si>
  <si>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</si>
  <si>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</si>
  <si>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</si>
  <si>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</si>
  <si>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</si>
  <si>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</si>
  <si>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</si>
  <si>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</si>
  <si>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</si>
  <si>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</si>
  <si>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</si>
  <si>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</si>
  <si>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</si>
  <si>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</si>
  <si>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</si>
  <si>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</si>
  <si>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</si>
  <si>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</si>
  <si>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</si>
  <si>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</si>
  <si>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</si>
  <si>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</si>
  <si>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</si>
  <si>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</si>
  <si>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</si>
  <si>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</si>
  <si>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</si>
  <si>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</si>
  <si>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</si>
  <si>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</si>
  <si>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</si>
  <si>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</si>
  <si>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</si>
  <si>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</si>
  <si>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</si>
  <si>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</si>
  <si>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</si>
  <si>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</si>
  <si>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</si>
  <si>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</si>
  <si>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</si>
  <si>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</si>
  <si>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</si>
  <si>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</si>
  <si>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</si>
  <si>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</si>
  <si>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</si>
  <si>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</si>
  <si>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</si>
  <si>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</si>
  <si>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</si>
  <si>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</si>
  <si>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</si>
  <si>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</si>
  <si>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</si>
  <si>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</si>
  <si>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</si>
  <si>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</si>
  <si>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</si>
  <si>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</si>
  <si>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</si>
  <si>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</si>
  <si>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</si>
  <si>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</si>
  <si>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</si>
  <si>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</si>
  <si>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</si>
  <si>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</si>
  <si>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</si>
  <si>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</si>
  <si>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</si>
  <si>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</si>
  <si>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</si>
  <si>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</si>
  <si>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</si>
  <si>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</si>
  <si>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</si>
  <si>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</si>
  <si>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</si>
  <si>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</si>
  <si>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</si>
  <si>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</si>
  <si>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</si>
  <si>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</si>
  <si>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</si>
  <si>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</si>
  <si>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</si>
  <si>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</si>
  <si>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</si>
  <si>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</si>
  <si>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</si>
  <si>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</si>
  <si>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</si>
  <si>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</si>
  <si>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</si>
  <si>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</si>
  <si>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</si>
  <si>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</si>
  <si>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</si>
  <si>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</si>
  <si>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</si>
  <si>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</si>
  <si>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</si>
  <si>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</si>
  <si>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</si>
  <si>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</si>
  <si>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</si>
  <si>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</si>
  <si>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</si>
  <si>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</si>
  <si>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</si>
  <si>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</si>
  <si>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</si>
  <si>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</si>
  <si>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</si>
  <si>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</si>
  <si>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</si>
  <si>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</si>
  <si>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</si>
  <si>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</si>
  <si>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</si>
  <si>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</si>
  <si>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</si>
  <si>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</si>
  <si>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</si>
  <si>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</si>
  <si>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</si>
  <si>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</si>
  <si>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</si>
  <si>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</si>
  <si>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</si>
  <si>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</si>
  <si>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</si>
  <si>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</si>
  <si>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</si>
  <si>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</si>
  <si>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</si>
  <si>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</si>
  <si>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</si>
  <si>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</si>
  <si>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</si>
  <si>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</si>
  <si>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</si>
  <si>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</si>
  <si>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</si>
  <si>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</si>
  <si>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</si>
  <si>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</si>
  <si>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</si>
  <si>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</si>
  <si>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</si>
  <si>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</si>
  <si>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</si>
  <si>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</si>
  <si>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</si>
  <si>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</si>
  <si>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</si>
  <si>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</si>
  <si>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</si>
  <si>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</si>
  <si>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</si>
  <si>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</si>
  <si>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</si>
  <si>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</si>
  <si>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</si>
  <si>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</si>
  <si>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</si>
  <si>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</si>
  <si>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</si>
  <si>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</si>
  <si>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</si>
  <si>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</si>
  <si>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</si>
  <si>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</si>
  <si>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</si>
  <si>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</si>
  <si>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</si>
  <si>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</si>
  <si>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</si>
  <si>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</si>
  <si>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</si>
  <si>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</si>
  <si>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</si>
  <si>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</si>
  <si>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</si>
  <si>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</si>
  <si>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</si>
  <si>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</si>
  <si>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</si>
  <si>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</si>
  <si>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</si>
  <si>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</si>
  <si>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</si>
  <si>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</si>
  <si>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</si>
  <si>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</si>
  <si>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</si>
  <si>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</si>
  <si>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</si>
  <si>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</si>
  <si>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</si>
  <si>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</si>
  <si>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</si>
  <si>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</si>
  <si>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</si>
  <si>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</si>
  <si>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</si>
  <si>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</si>
  <si>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</si>
  <si>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</si>
  <si>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</si>
  <si>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</si>
  <si>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</si>
  <si>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</si>
  <si>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</si>
  <si>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</si>
  <si>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</si>
  <si>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</si>
  <si>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</si>
  <si>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</si>
  <si>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</si>
  <si>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</si>
  <si>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</si>
  <si>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</si>
  <si>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</si>
  <si>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</si>
  <si>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</si>
  <si>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</si>
  <si>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</si>
  <si>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</si>
  <si>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</si>
  <si>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</si>
  <si>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</si>
  <si>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</si>
  <si>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</si>
  <si>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</si>
  <si>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</si>
  <si>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</si>
  <si>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</si>
  <si>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</si>
  <si>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</si>
  <si>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</si>
  <si>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</si>
  <si>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</si>
  <si>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</si>
  <si>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</si>
  <si>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</si>
  <si>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</si>
  <si>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</si>
  <si>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</si>
  <si>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</si>
  <si>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</si>
  <si>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</si>
  <si>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</si>
  <si>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</si>
  <si>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</si>
  <si>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</si>
  <si>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</si>
  <si>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</si>
  <si>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</si>
  <si>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</si>
  <si>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</si>
  <si>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</si>
  <si>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</si>
  <si>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</si>
  <si>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</si>
  <si>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</si>
  <si>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</si>
  <si>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</si>
  <si>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</si>
  <si>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</si>
  <si>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</si>
  <si>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</si>
  <si>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</si>
  <si>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</si>
  <si>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</si>
  <si>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</si>
  <si>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</si>
  <si>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</si>
  <si>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</si>
  <si>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</si>
  <si>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</si>
  <si>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</si>
  <si>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</si>
  <si>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</si>
  <si>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</si>
  <si>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</si>
  <si>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</si>
  <si>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</si>
  <si>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</si>
  <si>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</si>
  <si>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</si>
  <si>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</si>
  <si>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</si>
  <si>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</si>
  <si>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</si>
  <si>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</si>
  <si>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</si>
  <si>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</si>
  <si>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</si>
  <si>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</si>
  <si>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</si>
  <si>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</si>
  <si>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</si>
  <si>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</si>
  <si>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</si>
  <si>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</si>
  <si>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</si>
  <si>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</si>
  <si>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</si>
  <si>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</si>
  <si>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</si>
  <si>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</si>
  <si>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</si>
  <si>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</si>
  <si>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</si>
  <si>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</si>
  <si>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</si>
  <si>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</si>
  <si>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</si>
  <si>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</si>
  <si>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</si>
  <si>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</si>
  <si>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</si>
  <si>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</si>
  <si>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</si>
  <si>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</si>
  <si>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</si>
  <si>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</si>
  <si>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</si>
  <si>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</si>
  <si>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</si>
  <si>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</si>
  <si>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</si>
  <si>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</si>
  <si>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</si>
  <si>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</si>
  <si>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</si>
  <si>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</si>
  <si>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</si>
  <si>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</si>
  <si>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</si>
  <si>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</si>
  <si>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</si>
  <si>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</si>
  <si>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</si>
  <si>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</si>
  <si>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</si>
  <si>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</si>
  <si>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</si>
  <si>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</si>
  <si>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</si>
  <si>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</si>
  <si>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</si>
  <si>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</si>
  <si>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</si>
  <si>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</si>
  <si>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</si>
  <si>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</si>
  <si>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</si>
  <si>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</si>
  <si>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</si>
  <si>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</si>
  <si>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</si>
  <si>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</si>
  <si>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</si>
  <si>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</si>
  <si>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</si>
  <si>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</si>
  <si>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</si>
  <si>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</si>
  <si>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</si>
  <si>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</si>
  <si>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</si>
  <si>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</si>
  <si>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</si>
  <si>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</si>
  <si>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</si>
  <si>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</si>
  <si>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</si>
  <si>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</si>
  <si>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</si>
  <si>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</si>
  <si>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</si>
  <si>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</si>
  <si>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</si>
  <si>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</si>
  <si>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</si>
  <si>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</si>
  <si>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</si>
  <si>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</si>
  <si>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</si>
  <si>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</si>
  <si>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</si>
  <si>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</si>
  <si>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</si>
  <si>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</si>
  <si>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</si>
  <si>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</si>
  <si>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</si>
  <si>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</si>
  <si>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</si>
  <si>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</si>
  <si>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</si>
  <si>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</si>
  <si>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</si>
  <si>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</si>
  <si>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</si>
  <si>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</si>
  <si>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</si>
  <si>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</si>
  <si>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</si>
  <si>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</si>
  <si>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</si>
  <si>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</si>
  <si>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</si>
  <si>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</si>
  <si>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</si>
  <si>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</si>
  <si>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</si>
  <si>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</si>
  <si>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</si>
  <si>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</si>
  <si>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</si>
  <si>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</si>
  <si>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</si>
  <si>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</si>
  <si>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</si>
  <si>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</si>
  <si>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</si>
  <si>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</si>
  <si>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</si>
  <si>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</si>
  <si>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</si>
  <si>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</si>
  <si>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</si>
  <si>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</si>
  <si>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</si>
  <si>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</si>
  <si>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</si>
  <si>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</si>
  <si>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</si>
  <si>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</si>
  <si>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</si>
  <si>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</si>
  <si>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</si>
  <si>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</si>
  <si>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</si>
  <si>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</si>
  <si>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</si>
  <si>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</si>
  <si>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</si>
  <si>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</si>
  <si>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</si>
  <si>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</si>
  <si>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</si>
  <si>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</si>
  <si>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</si>
  <si>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</si>
  <si>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</si>
  <si>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</si>
  <si>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</si>
  <si>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</si>
  <si>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</si>
  <si>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</si>
  <si>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</si>
  <si>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</si>
  <si>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</si>
  <si>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</si>
  <si>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</si>
  <si>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</si>
  <si>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</si>
  <si>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</si>
  <si>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</si>
  <si>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</si>
  <si>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</si>
  <si>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</si>
  <si>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</si>
  <si>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</si>
  <si>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</si>
  <si>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</si>
  <si>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</si>
  <si>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</si>
  <si>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</si>
  <si>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</si>
  <si>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</si>
  <si>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</si>
  <si>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</si>
  <si>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</si>
  <si>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</si>
  <si>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</si>
  <si>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</si>
  <si>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</si>
  <si>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</si>
  <si>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</si>
  <si>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</si>
  <si>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</si>
  <si>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</si>
  <si>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</si>
  <si>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</si>
  <si>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</si>
  <si>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</si>
  <si>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</si>
  <si>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</si>
  <si>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</si>
  <si>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</si>
  <si>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</si>
  <si>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</si>
  <si>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</si>
  <si>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</si>
  <si>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</si>
  <si>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</si>
  <si>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</si>
  <si>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</si>
  <si>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</si>
  <si>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</si>
  <si>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</si>
  <si>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</si>
  <si>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</si>
  <si>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</si>
  <si>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</si>
  <si>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</si>
  <si>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</si>
  <si>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</si>
  <si>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</si>
  <si>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</si>
  <si>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</si>
  <si>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</si>
  <si>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</si>
  <si>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</si>
  <si>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</si>
  <si>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</si>
  <si>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</si>
  <si>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</si>
  <si>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</si>
  <si>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</si>
  <si>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</si>
  <si>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</si>
  <si>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</si>
  <si>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</si>
  <si>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</si>
  <si>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</si>
  <si>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</si>
  <si>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</si>
  <si>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</si>
  <si>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</si>
  <si>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</si>
  <si>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</si>
  <si>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</si>
  <si>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</si>
  <si>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</si>
  <si>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</si>
  <si>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</si>
  <si>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</si>
  <si>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</si>
  <si>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</si>
  <si>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</si>
  <si>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</si>
  <si>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</si>
  <si>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</si>
  <si>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</si>
  <si>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</si>
  <si>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</si>
  <si>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</si>
  <si>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</si>
  <si>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</si>
  <si>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</si>
  <si>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</si>
  <si>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</si>
  <si>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</si>
  <si>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</si>
  <si>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</si>
  <si>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</si>
  <si>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</si>
  <si>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</si>
  <si>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</si>
  <si>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</si>
  <si>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</si>
  <si>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</si>
  <si>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</si>
  <si>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</si>
  <si>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</si>
  <si>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</si>
  <si>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</si>
  <si>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</si>
  <si>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</si>
  <si>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</si>
  <si>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</si>
  <si>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</si>
  <si>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</si>
  <si>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</si>
  <si>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</si>
  <si>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</si>
  <si>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</si>
  <si>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</si>
  <si>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</si>
  <si>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</si>
  <si>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</si>
  <si>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</si>
  <si>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</si>
  <si>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</si>
  <si>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</si>
  <si>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</si>
  <si>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</si>
  <si>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</si>
  <si>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</si>
  <si>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</si>
  <si>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</si>
  <si>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</si>
  <si>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</si>
  <si>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</si>
  <si>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</si>
  <si>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</si>
  <si>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</si>
  <si>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</si>
  <si>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</si>
  <si>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</si>
  <si>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</si>
  <si>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</si>
  <si>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</si>
  <si>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</si>
  <si>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</si>
  <si>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</si>
  <si>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</si>
  <si>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</si>
  <si>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</si>
  <si>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</si>
  <si>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</si>
  <si>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</si>
  <si>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</si>
  <si>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</si>
  <si>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</si>
  <si>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</si>
  <si>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</si>
  <si>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</si>
  <si>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</si>
  <si>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</si>
  <si>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</si>
  <si>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</si>
  <si>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</si>
  <si>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</si>
  <si>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</si>
  <si>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</si>
  <si>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</si>
  <si>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</si>
  <si>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</si>
  <si>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</si>
  <si>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</si>
  <si>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</si>
  <si>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</si>
  <si>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</si>
  <si>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</si>
  <si>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</si>
  <si>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</si>
  <si>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</si>
  <si>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</si>
  <si>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</si>
  <si>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</si>
  <si>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</si>
  <si>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</si>
  <si>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</si>
  <si>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</si>
  <si>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</si>
  <si>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</si>
  <si>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</si>
  <si>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</si>
  <si>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</si>
  <si>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</si>
  <si>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</si>
  <si>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</si>
  <si>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</si>
  <si>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</si>
  <si>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</si>
  <si>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</si>
  <si>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</si>
  <si>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</si>
  <si>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</si>
  <si>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</si>
  <si>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</si>
  <si>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</si>
  <si>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</si>
  <si>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</si>
  <si>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</si>
  <si>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</si>
  <si>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</si>
  <si>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</si>
  <si>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</si>
  <si>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</si>
  <si>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</si>
  <si>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</si>
  <si>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</si>
  <si>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</si>
  <si>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</si>
  <si>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</si>
  <si>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</si>
  <si>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</si>
  <si>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</si>
  <si>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</si>
  <si>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</si>
  <si>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</si>
  <si>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</si>
  <si>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</si>
  <si>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</si>
  <si>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</si>
  <si>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</si>
  <si>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</si>
  <si>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</si>
  <si>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</si>
  <si>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</si>
  <si>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</si>
  <si>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</si>
  <si>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</si>
  <si>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</si>
  <si>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</si>
  <si>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</si>
  <si>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</si>
  <si>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</si>
  <si>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</si>
  <si>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</si>
  <si>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</si>
  <si>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</si>
  <si>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</si>
  <si>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</si>
  <si>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</si>
  <si>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</si>
  <si>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</si>
  <si>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</si>
  <si>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</si>
  <si>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</si>
  <si>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</si>
  <si>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</si>
  <si>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</si>
  <si>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</si>
  <si>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</si>
  <si>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</si>
  <si>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</si>
  <si>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</si>
  <si>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</si>
  <si>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</si>
  <si>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</si>
  <si>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</si>
  <si>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</si>
  <si>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</si>
  <si>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</si>
  <si>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</si>
  <si>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</si>
  <si>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</si>
  <si>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</si>
  <si>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</si>
  <si>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</si>
  <si>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</si>
  <si>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</si>
  <si>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</si>
  <si>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</si>
  <si>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</si>
  <si>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</si>
  <si>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</si>
  <si>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</si>
  <si>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</si>
  <si>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</si>
  <si>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</si>
  <si>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</si>
  <si>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</si>
  <si>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</si>
  <si>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</si>
  <si>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</si>
  <si>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</si>
  <si>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</si>
  <si>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</si>
  <si>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</si>
  <si>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</si>
  <si>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</si>
  <si>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</si>
  <si>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</si>
  <si>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</si>
  <si>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</si>
  <si>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</si>
  <si>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</si>
  <si>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</si>
  <si>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</si>
  <si>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</si>
  <si>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</si>
  <si>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</si>
  <si>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</si>
  <si>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</si>
  <si>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</si>
  <si>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</si>
  <si>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</si>
  <si>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</si>
  <si>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</si>
  <si>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</si>
  <si>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</si>
  <si>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</si>
  <si>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</si>
  <si>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</si>
  <si>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</si>
  <si>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</si>
  <si>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</si>
  <si>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</si>
  <si>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</si>
  <si>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</si>
  <si>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</si>
  <si>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</si>
  <si>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</si>
  <si>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</si>
  <si>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</si>
  <si>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</si>
  <si>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</si>
  <si>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</si>
  <si>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</si>
  <si>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</si>
  <si>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</si>
  <si>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</si>
  <si>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</si>
  <si>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</si>
  <si>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</si>
  <si>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</si>
  <si>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</si>
  <si>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</si>
  <si>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</si>
  <si>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</si>
  <si>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</si>
  <si>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</si>
  <si>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</si>
  <si>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</si>
  <si>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</si>
  <si>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</si>
  <si>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</si>
  <si>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</si>
  <si>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</si>
  <si>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</si>
  <si>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</si>
  <si>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</si>
  <si>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</si>
  <si>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</si>
  <si>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</si>
  <si>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</si>
  <si>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</si>
  <si>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</si>
  <si>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</si>
  <si>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</si>
  <si>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</si>
  <si>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</si>
  <si>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</si>
  <si>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</si>
  <si>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</si>
  <si>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</si>
  <si>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</si>
  <si>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</si>
  <si>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</si>
  <si>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</si>
  <si>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</si>
  <si>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</si>
  <si>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</si>
  <si>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</si>
  <si>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</si>
  <si>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</si>
  <si>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</si>
  <si>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</si>
  <si>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</si>
  <si>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</si>
  <si>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</si>
  <si>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</si>
  <si>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</si>
  <si>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</si>
  <si>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</si>
  <si>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</si>
  <si>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</si>
  <si>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</si>
  <si>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</si>
  <si>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</si>
  <si>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</si>
  <si>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</si>
  <si>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</si>
  <si>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</si>
  <si>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</si>
  <si>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</si>
  <si>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</si>
  <si>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</si>
  <si>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</si>
  <si>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</si>
  <si>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</si>
  <si>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</si>
  <si>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</si>
  <si>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</si>
  <si>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</si>
  <si>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</si>
  <si>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</si>
  <si>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</si>
  <si>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</si>
  <si>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</si>
  <si>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</si>
  <si>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</si>
  <si>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</si>
  <si>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</si>
  <si>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</si>
  <si>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</si>
  <si>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</si>
  <si>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</si>
  <si>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</si>
  <si>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</si>
  <si>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</si>
  <si>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</si>
  <si>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</si>
  <si>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</si>
  <si>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</si>
  <si>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</si>
  <si>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</si>
  <si>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</si>
  <si>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</si>
  <si>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</si>
  <si>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</si>
  <si>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</si>
  <si>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</si>
  <si>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</si>
  <si>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</si>
  <si>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</si>
  <si>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</si>
  <si>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</si>
  <si>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</si>
  <si>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</si>
  <si>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</si>
  <si>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</si>
  <si>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</si>
  <si>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</si>
  <si>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</si>
  <si>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</si>
  <si>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</si>
  <si>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</si>
  <si>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</si>
  <si>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</si>
  <si>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</si>
  <si>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</si>
  <si>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</si>
  <si>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</si>
  <si>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</si>
  <si>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</si>
  <si>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</si>
  <si>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</si>
  <si>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</si>
  <si>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</si>
  <si>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</si>
  <si>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</si>
  <si>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</si>
  <si>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</si>
  <si>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</si>
  <si>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</si>
  <si>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</si>
  <si>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</si>
  <si>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</si>
  <si>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</si>
  <si>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</si>
  <si>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</si>
  <si>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</si>
  <si>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</si>
  <si>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</si>
  <si>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</si>
  <si>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</si>
  <si>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</si>
  <si>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</si>
  <si>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</si>
  <si>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</si>
  <si>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</si>
  <si>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</si>
  <si>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</si>
  <si>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</si>
  <si>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</si>
  <si>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</si>
  <si>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</si>
  <si>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</si>
  <si>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</si>
  <si>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</si>
  <si>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</si>
  <si>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</si>
  <si>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</si>
  <si>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</si>
  <si>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</si>
  <si>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</si>
  <si>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</si>
  <si>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</si>
  <si>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</si>
  <si>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</si>
  <si>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</si>
  <si>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</si>
  <si>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</si>
  <si>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</si>
  <si>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</si>
  <si>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</si>
  <si>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</si>
  <si>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</si>
  <si>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</si>
  <si>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</si>
  <si>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</si>
  <si>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</si>
  <si>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</si>
  <si>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</si>
  <si>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</si>
  <si>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</si>
  <si>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</si>
  <si>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</si>
  <si>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</si>
  <si>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</si>
  <si>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</si>
  <si>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</si>
  <si>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</si>
  <si>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</si>
  <si>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</si>
  <si>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</si>
  <si>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</si>
  <si>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</si>
  <si>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</si>
  <si>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</si>
  <si>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</si>
  <si>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</si>
  <si>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</si>
  <si>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</si>
  <si>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</si>
  <si>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</si>
  <si>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</si>
  <si>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</si>
  <si>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</si>
  <si>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</si>
  <si>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</si>
  <si>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</si>
  <si>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</si>
  <si>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</si>
  <si>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</si>
  <si>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</si>
  <si>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</si>
  <si>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</si>
  <si>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</si>
  <si>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</si>
  <si>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</si>
  <si>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</si>
  <si>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</si>
  <si>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</si>
  <si>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</si>
  <si>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</si>
  <si>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</si>
  <si>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</si>
  <si>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</si>
  <si>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</si>
  <si>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</si>
  <si>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</si>
  <si>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</si>
  <si>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</si>
  <si>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</si>
  <si>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</si>
  <si>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</si>
  <si>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</si>
  <si>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</si>
  <si>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</si>
  <si>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</si>
  <si>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</si>
  <si>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</si>
  <si>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</si>
  <si>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</si>
  <si>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</si>
  <si>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</si>
  <si>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</si>
  <si>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</si>
  <si>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</si>
  <si>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</si>
  <si>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</si>
  <si>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</si>
  <si>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</si>
  <si>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</si>
  <si>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</si>
  <si>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</si>
  <si>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</si>
  <si>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</si>
  <si>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</si>
  <si>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</si>
  <si>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</si>
  <si>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</si>
  <si>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</si>
  <si>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</si>
  <si>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</si>
  <si>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</si>
  <si>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</si>
  <si>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</si>
  <si>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</si>
  <si>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</si>
  <si>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</si>
  <si>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</si>
  <si>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</si>
  <si>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</si>
  <si>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</si>
  <si>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</si>
  <si>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</si>
  <si>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</si>
  <si>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</si>
  <si>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</si>
  <si>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</si>
  <si>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</si>
  <si>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</si>
  <si>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</si>
  <si>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</si>
  <si>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</si>
  <si>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</si>
  <si>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</si>
  <si>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</si>
  <si>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</si>
  <si>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</si>
  <si>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</si>
  <si>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</si>
  <si>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</si>
  <si>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</si>
  <si>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</si>
  <si>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</si>
  <si>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</si>
  <si>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</si>
  <si>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</si>
  <si>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</si>
  <si>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</si>
  <si>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</si>
  <si>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</si>
  <si>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</si>
  <si>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</si>
  <si>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</si>
  <si>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</si>
  <si>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</si>
  <si>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</si>
  <si>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</si>
  <si>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</si>
  <si>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</si>
  <si>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</si>
  <si>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</si>
  <si>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</si>
  <si>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</si>
  <si>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</si>
  <si>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</si>
  <si>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</si>
  <si>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</si>
  <si>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</si>
  <si>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</si>
  <si>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</si>
  <si>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</si>
  <si>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</si>
  <si>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</si>
  <si>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</si>
  <si>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</si>
  <si>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</si>
  <si>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</si>
  <si>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</si>
  <si>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</si>
  <si>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</si>
  <si>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</si>
  <si>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</si>
  <si>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</si>
  <si>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</si>
  <si>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</si>
  <si>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</si>
  <si>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</si>
  <si>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</si>
  <si>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</si>
  <si>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</si>
  <si>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</si>
  <si>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</si>
  <si>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</si>
  <si>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</si>
  <si>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</si>
  <si>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</si>
  <si>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</si>
  <si>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</si>
  <si>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</si>
  <si>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</si>
  <si>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</si>
  <si>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</si>
  <si>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</si>
  <si>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</si>
  <si>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</si>
  <si>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</si>
  <si>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</si>
  <si>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</si>
  <si>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</si>
  <si>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</si>
  <si>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</si>
  <si>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</si>
  <si>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</si>
  <si>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</si>
  <si>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</si>
  <si>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</si>
  <si>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</si>
  <si>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</si>
  <si>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</si>
  <si>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</si>
  <si>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</si>
  <si>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</si>
  <si>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</si>
  <si>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</si>
  <si>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</si>
  <si>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</si>
  <si>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</si>
  <si>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</si>
  <si>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</si>
  <si>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</si>
  <si>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</si>
  <si>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</si>
  <si>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</si>
  <si>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</si>
  <si>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</si>
  <si>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</si>
  <si>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</si>
  <si>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</si>
  <si>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</si>
  <si>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</si>
  <si>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</si>
  <si>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</si>
  <si>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</si>
  <si>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</si>
  <si>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</si>
  <si>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</si>
  <si>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</si>
  <si>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</si>
  <si>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</si>
  <si>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</si>
  <si>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</si>
  <si>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</si>
  <si>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</si>
  <si>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</si>
  <si>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</si>
  <si>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</si>
  <si>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</si>
  <si>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</si>
  <si>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</si>
  <si>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</si>
  <si>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</si>
  <si>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</si>
  <si>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</si>
  <si>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</si>
  <si>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</si>
  <si>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</si>
  <si>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</si>
  <si>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</si>
  <si>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</si>
  <si>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</si>
  <si>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</si>
  <si>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</si>
  <si>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</si>
  <si>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</si>
  <si>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</si>
  <si>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</si>
  <si>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</si>
  <si>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</si>
  <si>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</si>
  <si>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</si>
  <si>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</si>
  <si>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</si>
  <si>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</si>
  <si>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</si>
  <si>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</si>
  <si>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</si>
  <si>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</si>
  <si>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</si>
  <si>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</si>
  <si>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</si>
  <si>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</si>
  <si>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</si>
  <si>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</si>
  <si>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</si>
  <si>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</si>
  <si>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</si>
  <si>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</si>
  <si>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</si>
  <si>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</si>
  <si>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</si>
  <si>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</si>
  <si>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</si>
  <si>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</si>
  <si>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</si>
  <si>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</si>
  <si>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</si>
  <si>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</si>
  <si>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</si>
  <si>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</si>
  <si>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</si>
  <si>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</si>
  <si>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</si>
  <si>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</si>
  <si>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</si>
  <si>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</si>
  <si>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</si>
  <si>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</si>
  <si>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</si>
  <si>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</si>
  <si>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</si>
  <si>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</si>
  <si>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</si>
  <si>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</si>
  <si>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</si>
  <si>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</si>
  <si>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</si>
  <si>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</si>
  <si>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</si>
  <si>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</si>
  <si>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</si>
  <si>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</si>
  <si>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</si>
  <si>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</si>
  <si>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</si>
  <si>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</si>
  <si>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</si>
  <si>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</si>
  <si>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</si>
  <si>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</si>
  <si>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</si>
  <si>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</si>
  <si>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</si>
  <si>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</si>
  <si>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</si>
  <si>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</si>
  <si>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</si>
  <si>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</si>
  <si>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</si>
  <si>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</si>
  <si>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</si>
  <si>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</si>
  <si>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</si>
  <si>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</si>
  <si>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</si>
  <si>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</si>
  <si>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</si>
  <si>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</si>
  <si>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</si>
  <si>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</si>
  <si>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</si>
  <si>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</si>
  <si>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</si>
  <si>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</si>
  <si>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</si>
  <si>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</si>
  <si>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</si>
  <si>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</si>
  <si>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</si>
  <si>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</si>
  <si>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</si>
  <si>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</si>
  <si>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</si>
  <si>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</si>
  <si>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</si>
  <si>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</si>
  <si>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</si>
  <si>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</si>
  <si>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</si>
  <si>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</si>
  <si>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</si>
  <si>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</si>
  <si>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</si>
  <si>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</si>
  <si>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</si>
  <si>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</si>
  <si>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</si>
  <si>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</si>
  <si>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</si>
  <si>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</si>
  <si>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</si>
  <si>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</si>
  <si>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</si>
  <si>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</si>
  <si>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</si>
  <si>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</si>
  <si>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</si>
  <si>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</si>
  <si>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</si>
  <si>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</si>
  <si>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</si>
  <si>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</si>
  <si>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</si>
  <si>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</si>
  <si>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</si>
  <si>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</si>
  <si>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</si>
  <si>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</si>
  <si>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</si>
  <si>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</si>
  <si>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</si>
  <si>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</si>
  <si>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</si>
  <si>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</si>
  <si>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</si>
  <si>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</si>
  <si>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</si>
  <si>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</si>
  <si>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</si>
  <si>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</si>
  <si>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</si>
  <si>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</si>
  <si>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</si>
  <si>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</si>
  <si>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</si>
  <si>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</si>
  <si>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</si>
  <si>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</si>
  <si>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</si>
  <si>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</si>
  <si>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</si>
  <si>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</si>
  <si>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</si>
  <si>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</si>
  <si>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</si>
  <si>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</si>
  <si>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</si>
  <si>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</si>
  <si>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</si>
  <si>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</si>
  <si>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</si>
  <si>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</si>
  <si>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</si>
  <si>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</si>
  <si>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</si>
  <si>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</si>
  <si>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</si>
  <si>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</si>
  <si>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</si>
  <si>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</si>
  <si>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</si>
  <si>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</si>
  <si>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</si>
  <si>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</si>
  <si>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</si>
  <si>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</si>
  <si>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</si>
  <si>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</si>
  <si>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</si>
  <si>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</si>
  <si>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</si>
  <si>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</si>
  <si>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</si>
  <si>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</si>
  <si>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</si>
  <si>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</si>
  <si>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</si>
  <si>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</si>
  <si>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</si>
  <si>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</si>
  <si>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</si>
  <si>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</si>
  <si>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</si>
  <si>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</si>
  <si>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</si>
  <si>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</si>
  <si>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</si>
  <si>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</si>
  <si>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</si>
  <si>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</si>
  <si>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</si>
  <si>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</si>
  <si>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</si>
  <si>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</si>
  <si>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</si>
  <si>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</si>
  <si>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</si>
  <si>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</si>
  <si>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</si>
  <si>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</si>
  <si>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</si>
  <si>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</si>
  <si>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</si>
  <si>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</si>
  <si>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</si>
  <si>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</si>
  <si>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</si>
  <si>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</si>
  <si>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</si>
  <si>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</si>
  <si>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</si>
  <si>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</si>
  <si>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</si>
  <si>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</si>
  <si>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</si>
  <si>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</si>
  <si>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</si>
  <si>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</si>
  <si>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</si>
  <si>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</si>
  <si>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</si>
  <si>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</si>
  <si>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</si>
  <si>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</si>
  <si>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</si>
  <si>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</si>
  <si>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</si>
  <si>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</si>
  <si>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</si>
  <si>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</si>
  <si>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</si>
  <si>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</si>
  <si>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</si>
  <si>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</si>
  <si>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</si>
  <si>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</si>
  <si>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</si>
  <si>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</si>
  <si>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</si>
  <si>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</si>
  <si>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</si>
  <si>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</si>
  <si>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</si>
  <si>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</si>
  <si>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</si>
  <si>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</si>
  <si>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</si>
  <si>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</si>
  <si>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</si>
  <si>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</si>
  <si>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</si>
  <si>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</si>
  <si>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</si>
  <si>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</si>
  <si>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</si>
  <si>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</si>
  <si>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</si>
  <si>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</si>
  <si>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</si>
  <si>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</si>
  <si>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</si>
  <si>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</si>
  <si>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</si>
  <si>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</si>
  <si>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</si>
  <si>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</si>
  <si>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</si>
  <si>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</si>
  <si>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</si>
  <si>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</si>
  <si>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</si>
  <si>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</si>
  <si>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</si>
  <si>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</si>
  <si>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</si>
  <si>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</si>
  <si>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</si>
  <si>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</si>
  <si>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</si>
  <si>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</si>
  <si>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</si>
  <si>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</si>
  <si>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</si>
  <si>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</si>
  <si>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</si>
  <si>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</si>
  <si>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</si>
  <si>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</si>
  <si>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</si>
  <si>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</si>
  <si>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</si>
  <si>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</si>
  <si>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</si>
  <si>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</si>
  <si>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</si>
  <si>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</si>
  <si>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</si>
  <si>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</si>
  <si>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</si>
  <si>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</si>
  <si>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</si>
  <si>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</si>
  <si>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</si>
  <si>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</si>
  <si>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</si>
  <si>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</si>
  <si>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</si>
  <si>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</si>
  <si>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</si>
  <si>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</si>
  <si>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</si>
  <si>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</si>
  <si>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</si>
  <si>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</si>
  <si>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</si>
  <si>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</si>
  <si>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</si>
  <si>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</si>
  <si>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</si>
  <si>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</si>
  <si>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</si>
  <si>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</si>
  <si>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</si>
  <si>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</si>
  <si>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</si>
  <si>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</si>
  <si>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</si>
  <si>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</si>
  <si>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</si>
  <si>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</si>
  <si>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</si>
  <si>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</si>
  <si>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</si>
  <si>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</si>
  <si>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</si>
  <si>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</si>
  <si>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</si>
  <si>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</si>
  <si>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</si>
  <si>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</si>
  <si>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</si>
  <si>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</si>
  <si>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</si>
  <si>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</si>
  <si>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</si>
  <si>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</si>
  <si>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</si>
  <si>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</si>
  <si>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</si>
  <si>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</si>
  <si>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</si>
  <si>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</si>
  <si>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</si>
  <si>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</si>
  <si>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</si>
  <si>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</si>
  <si>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</si>
  <si>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</si>
  <si>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</si>
  <si>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</si>
  <si>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</si>
  <si>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</si>
  <si>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</si>
  <si>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</si>
  <si>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</si>
  <si>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</si>
  <si>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</si>
  <si>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</si>
  <si>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</si>
  <si>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</si>
  <si>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</si>
  <si>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</si>
  <si>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</si>
  <si>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</si>
  <si>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</si>
  <si>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</si>
  <si>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</si>
  <si>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</si>
  <si>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</si>
  <si>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</si>
  <si>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</si>
  <si>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</si>
  <si>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</si>
  <si>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</si>
  <si>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</si>
  <si>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</si>
  <si>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</si>
  <si>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</si>
  <si>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</si>
  <si>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</si>
  <si>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</si>
  <si>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</si>
  <si>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</si>
  <si>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</si>
  <si>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</si>
  <si>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</si>
  <si>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</si>
  <si>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</si>
  <si>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</si>
  <si>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</si>
  <si>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</si>
  <si>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</si>
  <si>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</si>
  <si>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</si>
  <si>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</si>
  <si>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</si>
  <si>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</si>
  <si>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</si>
  <si>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</si>
  <si>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</si>
  <si>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</si>
  <si>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</si>
  <si>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</si>
  <si>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</si>
  <si>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</si>
  <si>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</si>
  <si>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</si>
  <si>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</si>
  <si>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</si>
  <si>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</si>
  <si>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</si>
  <si>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</si>
  <si>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</si>
  <si>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</si>
  <si>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</si>
  <si>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</si>
  <si>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</si>
  <si>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</si>
  <si>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</si>
  <si>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</si>
  <si>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</si>
  <si>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</si>
  <si>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</si>
  <si>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</si>
  <si>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</si>
  <si>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</si>
  <si>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</si>
  <si>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</si>
  <si>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</si>
  <si>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</si>
  <si>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</si>
  <si>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</si>
  <si>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</si>
  <si>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</si>
  <si>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</si>
  <si>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</si>
  <si>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</si>
  <si>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</si>
  <si>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</si>
  <si>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</si>
  <si>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</si>
  <si>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</si>
  <si>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</si>
  <si>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</si>
  <si>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</si>
  <si>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</si>
  <si>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</si>
  <si>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</si>
  <si>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</si>
  <si>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</si>
  <si>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</si>
  <si>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</si>
  <si>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</si>
  <si>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</si>
  <si>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</si>
  <si>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</si>
  <si>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</si>
  <si>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</si>
  <si>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</si>
  <si>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</si>
  <si>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</si>
  <si>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</si>
  <si>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</si>
  <si>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</si>
  <si>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</si>
  <si>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</si>
  <si>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</si>
  <si>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</si>
  <si>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</si>
  <si>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</si>
  <si>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</si>
  <si>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</si>
  <si>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</si>
  <si>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</si>
  <si>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</si>
  <si>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</si>
  <si>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</si>
  <si>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</si>
  <si>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</si>
  <si>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</si>
  <si>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</si>
  <si>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</si>
  <si>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</si>
  <si>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</si>
  <si>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</si>
  <si>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</si>
  <si>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</si>
  <si>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</si>
  <si>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</si>
  <si>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</si>
  <si>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</si>
  <si>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</si>
  <si>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</si>
  <si>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</si>
  <si>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</si>
  <si>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</si>
  <si>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</si>
  <si>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</si>
  <si>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</si>
  <si>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</si>
  <si>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</si>
  <si>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</si>
  <si>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</si>
  <si>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</si>
  <si>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</si>
  <si>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</si>
  <si>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</si>
  <si>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</si>
  <si>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</si>
  <si>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</si>
  <si>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</si>
  <si>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</si>
  <si>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</si>
  <si>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</si>
  <si>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</si>
  <si>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</si>
  <si>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</si>
  <si>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</si>
  <si>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</si>
  <si>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</si>
  <si>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</si>
  <si>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</si>
  <si>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</si>
  <si>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</si>
  <si>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</si>
  <si>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</si>
  <si>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</si>
  <si>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</si>
  <si>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</si>
  <si>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</si>
  <si>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</si>
  <si>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</si>
  <si>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</si>
  <si>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</si>
  <si>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</si>
  <si>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</si>
  <si>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</si>
  <si>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</si>
  <si>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</si>
  <si>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</si>
  <si>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</si>
  <si>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</si>
  <si>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</si>
  <si>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</si>
  <si>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</si>
  <si>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</si>
  <si>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</si>
  <si>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</si>
  <si>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</si>
  <si>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</si>
  <si>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</si>
  <si>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</si>
  <si>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</si>
  <si>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</si>
  <si>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</si>
  <si>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</si>
  <si>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</si>
  <si>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</si>
  <si>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</si>
  <si>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</si>
  <si>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</si>
  <si>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</si>
  <si>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</si>
  <si>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</si>
  <si>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</si>
  <si>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</si>
  <si>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</si>
  <si>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</si>
  <si>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</si>
  <si>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</si>
  <si>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</si>
  <si>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</si>
  <si>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</si>
  <si>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</si>
  <si>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</si>
  <si>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</si>
  <si>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</si>
  <si>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</si>
  <si>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</si>
  <si>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</si>
  <si>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</si>
  <si>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</si>
  <si>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</si>
  <si>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</si>
  <si>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</si>
  <si>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</si>
  <si>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</si>
  <si>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</si>
  <si>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</si>
  <si>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</si>
  <si>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</si>
  <si>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</si>
  <si>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</si>
  <si>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</si>
  <si>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</si>
  <si>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</si>
  <si>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</si>
  <si>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</si>
  <si>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</si>
  <si>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</si>
  <si>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</si>
  <si>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</si>
  <si>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</si>
  <si>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</si>
  <si>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</si>
  <si>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</si>
  <si>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</si>
  <si>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</si>
  <si>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</si>
  <si>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</si>
  <si>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</si>
  <si>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</si>
  <si>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</si>
  <si>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</si>
  <si>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</si>
  <si>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</si>
  <si>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</si>
  <si>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</si>
  <si>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</si>
  <si>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</si>
  <si>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</si>
  <si>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</si>
  <si>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</si>
  <si>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</si>
  <si>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</si>
  <si>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</si>
  <si>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</si>
  <si>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</si>
  <si>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</si>
  <si>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</si>
  <si>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</si>
  <si>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</si>
  <si>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</si>
  <si>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</si>
  <si>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</si>
  <si>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</si>
  <si>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</si>
  <si>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</si>
  <si>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</si>
  <si>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</si>
  <si>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</si>
  <si>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</si>
  <si>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</si>
  <si>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</si>
  <si>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</si>
  <si>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</si>
  <si>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</si>
  <si>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</si>
  <si>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</si>
  <si>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</si>
  <si>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</si>
  <si>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</si>
  <si>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</si>
  <si>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</si>
  <si>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</si>
  <si>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</si>
  <si>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</si>
  <si>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</si>
  <si>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</si>
  <si>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</si>
  <si>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</si>
  <si>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</si>
  <si>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</si>
  <si>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</si>
  <si>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</si>
  <si>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</si>
  <si>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</si>
  <si>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</si>
  <si>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</si>
  <si>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</si>
  <si>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</si>
  <si>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</si>
  <si>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</si>
  <si>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</si>
  <si>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</si>
  <si>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</si>
  <si>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</si>
  <si>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</si>
  <si>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</si>
  <si>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</si>
  <si>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</si>
  <si>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</si>
  <si>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</si>
  <si>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</si>
  <si>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</si>
  <si>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</si>
  <si>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</si>
  <si>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</si>
  <si>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</si>
  <si>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</si>
  <si>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</si>
  <si>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</si>
  <si>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</si>
  <si>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</si>
  <si>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</si>
  <si>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</si>
  <si>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</si>
  <si>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</si>
  <si>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</si>
  <si>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</si>
  <si>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</si>
  <si>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</si>
  <si>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</si>
  <si>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</si>
  <si>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</si>
  <si>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</si>
  <si>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</si>
  <si>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</si>
  <si>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</si>
  <si>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</si>
  <si>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</si>
  <si>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</si>
  <si>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</si>
  <si>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</si>
  <si>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</si>
  <si>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</si>
  <si>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</si>
  <si>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</si>
  <si>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</si>
  <si>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</si>
  <si>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</si>
  <si>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</si>
  <si>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</si>
  <si>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</si>
  <si>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</si>
  <si>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</si>
  <si>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</si>
  <si>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</si>
  <si>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</si>
  <si>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</si>
  <si>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</si>
  <si>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</si>
  <si>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</si>
  <si>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</si>
  <si>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</si>
  <si>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</si>
  <si>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</si>
  <si>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</si>
  <si>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</si>
  <si>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</si>
  <si>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</si>
  <si>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</si>
  <si>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</si>
  <si>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</si>
  <si>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</si>
  <si>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</si>
  <si>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</si>
  <si>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</si>
  <si>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</si>
  <si>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</si>
  <si>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</si>
  <si>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</si>
  <si>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</si>
  <si>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</si>
  <si>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</si>
  <si>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</si>
  <si>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</si>
  <si>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</si>
  <si>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</si>
  <si>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</si>
  <si>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</si>
  <si>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</si>
  <si>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</si>
  <si>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</si>
  <si>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</si>
  <si>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</si>
  <si>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</si>
  <si>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</si>
  <si>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</si>
  <si>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</si>
  <si>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</si>
  <si>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</si>
  <si>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</si>
  <si>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</si>
  <si>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</si>
  <si>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</si>
  <si>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</si>
  <si>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</si>
  <si>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</si>
  <si>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</si>
  <si>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</si>
  <si>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</si>
  <si>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</si>
  <si>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</si>
  <si>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</si>
  <si>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</si>
  <si>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</si>
  <si>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</si>
  <si>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</si>
  <si>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</si>
  <si>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</si>
  <si>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</si>
  <si>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</si>
  <si>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</si>
  <si>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</si>
  <si>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</si>
  <si>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</si>
  <si>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</si>
  <si>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</si>
  <si>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</si>
  <si>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</si>
  <si>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</si>
  <si>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</si>
  <si>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</si>
  <si>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</si>
  <si>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</si>
  <si>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</si>
  <si>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</si>
  <si>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</si>
  <si>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</si>
  <si>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</si>
  <si>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</si>
  <si>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</si>
  <si>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</si>
  <si>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</si>
  <si>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</si>
  <si>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</si>
  <si>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</si>
  <si>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</si>
  <si>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</si>
  <si>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</si>
  <si>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</si>
  <si>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</si>
  <si>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</si>
  <si>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</si>
  <si>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</si>
  <si>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</si>
  <si>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</si>
  <si>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</si>
  <si>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</si>
  <si>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</si>
  <si>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</si>
  <si>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</si>
  <si>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</si>
  <si>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</si>
  <si>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</si>
  <si>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</si>
  <si>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</si>
  <si>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</si>
  <si>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</si>
  <si>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</si>
  <si>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</si>
  <si>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</si>
  <si>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</si>
  <si>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</si>
  <si>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</si>
  <si>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</si>
  <si>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</si>
  <si>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</si>
  <si>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</si>
  <si>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</si>
  <si>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</si>
  <si>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</si>
  <si>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</si>
  <si>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</si>
  <si>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</si>
  <si>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</si>
  <si>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</si>
  <si>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</si>
  <si>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</si>
  <si>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</si>
  <si>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</si>
  <si>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</si>
  <si>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</si>
  <si>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</si>
  <si>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</si>
  <si>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</si>
  <si>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</si>
  <si>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</si>
  <si>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</si>
  <si>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</si>
  <si>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</si>
  <si>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</si>
  <si>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</si>
  <si>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</si>
  <si>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</si>
  <si>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</si>
  <si>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</si>
  <si>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</si>
  <si>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</si>
  <si>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</si>
  <si>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</si>
  <si>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</si>
  <si>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</si>
  <si>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</si>
  <si>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</si>
  <si>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</si>
  <si>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</si>
  <si>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</si>
  <si>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</si>
  <si>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</si>
  <si>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</si>
  <si>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</si>
  <si>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</si>
  <si>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</si>
  <si>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</si>
  <si>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</si>
  <si>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</si>
  <si>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</si>
  <si>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</si>
  <si>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</si>
  <si>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</si>
  <si>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</si>
  <si>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</si>
  <si>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</si>
  <si>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</si>
  <si>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</si>
  <si>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</si>
  <si>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</si>
  <si>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</si>
  <si>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</si>
  <si>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</si>
  <si>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</si>
  <si>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</si>
  <si>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</si>
  <si>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</si>
  <si>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</si>
  <si>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</si>
  <si>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</si>
  <si>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</si>
  <si>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</si>
  <si>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</si>
  <si>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</si>
  <si>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</si>
  <si>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</si>
  <si>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</si>
  <si>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</si>
  <si>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</si>
  <si>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</si>
  <si>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</si>
  <si>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</si>
  <si>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</si>
  <si>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</si>
  <si>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</si>
  <si>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</si>
  <si>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</si>
  <si>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</si>
  <si>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</si>
  <si>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</si>
  <si>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</si>
  <si>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</si>
  <si>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</si>
  <si>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</si>
  <si>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</si>
  <si>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</si>
  <si>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</si>
  <si>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</si>
  <si>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</si>
  <si>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</si>
  <si>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</si>
  <si>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</si>
  <si>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</si>
  <si>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</si>
  <si>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</si>
  <si>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</si>
  <si>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</si>
  <si>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</si>
  <si>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</si>
  <si>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</si>
  <si>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</si>
  <si>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</si>
  <si>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</si>
  <si>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</si>
  <si>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</si>
  <si>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</si>
  <si>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</si>
  <si>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</si>
  <si>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</si>
  <si>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</si>
  <si>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</si>
  <si>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</si>
  <si>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</si>
  <si>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</si>
  <si>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</si>
  <si>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</si>
  <si>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</si>
  <si>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</si>
  <si>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</si>
  <si>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</si>
  <si>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</si>
  <si>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</si>
  <si>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</si>
  <si>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</si>
  <si>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</si>
  <si>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</si>
  <si>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</si>
  <si>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</si>
  <si>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</si>
  <si>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</si>
  <si>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</si>
  <si>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</si>
  <si>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</si>
  <si>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</si>
  <si>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</si>
  <si>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</si>
  <si>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</si>
  <si>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</si>
  <si>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</si>
  <si>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</si>
  <si>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</si>
  <si>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</si>
  <si>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</si>
  <si>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</si>
  <si>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</si>
  <si>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</si>
  <si>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</si>
  <si>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</si>
  <si>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</si>
  <si>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</si>
  <si>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</si>
  <si>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</si>
  <si>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</si>
  <si>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</si>
  <si>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</si>
  <si>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</si>
  <si>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</si>
  <si>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</si>
  <si>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</si>
  <si>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</si>
  <si>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</si>
  <si>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</si>
  <si>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</si>
  <si>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</si>
  <si>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</si>
  <si>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</si>
  <si>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</si>
  <si>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</si>
  <si>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</si>
  <si>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</si>
  <si>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</si>
  <si>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</si>
  <si>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</si>
  <si>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</si>
  <si>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</si>
  <si>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</si>
  <si>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</si>
  <si>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</si>
  <si>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</si>
  <si>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</si>
  <si>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</si>
  <si>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</si>
  <si>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</si>
  <si>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</si>
  <si>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</si>
  <si>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</si>
  <si>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</si>
  <si>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</si>
  <si>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</si>
  <si>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</si>
  <si>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</si>
  <si>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</si>
  <si>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</si>
  <si>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</si>
  <si>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</si>
  <si>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</si>
  <si>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</si>
  <si>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</si>
  <si>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</si>
  <si>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</si>
  <si>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</si>
  <si>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</si>
  <si>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</si>
  <si>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</si>
  <si>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</si>
  <si>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</si>
  <si>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</si>
  <si>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</si>
  <si>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</si>
  <si>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</si>
  <si>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</si>
  <si>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</si>
  <si>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</si>
  <si>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</si>
  <si>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</si>
  <si>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</si>
  <si>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</si>
  <si>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</si>
  <si>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</si>
  <si>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</si>
  <si>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</si>
  <si>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</si>
  <si>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</si>
  <si>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</si>
  <si>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</si>
  <si>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</si>
  <si>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</si>
  <si>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</si>
  <si>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</si>
  <si>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</si>
  <si>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</si>
  <si>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</si>
  <si>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</si>
  <si>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</si>
  <si>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</si>
  <si>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</si>
  <si>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</si>
  <si>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</si>
  <si>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</si>
  <si>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</si>
  <si>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</si>
  <si>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</si>
  <si>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</si>
  <si>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</si>
  <si>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</si>
  <si>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</si>
  <si>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</si>
  <si>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</si>
  <si>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</si>
  <si>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</si>
  <si>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</si>
  <si>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</si>
  <si>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</si>
  <si>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</si>
  <si>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</si>
  <si>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</si>
  <si>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</si>
  <si>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</si>
  <si>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</si>
  <si>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</si>
  <si>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</si>
  <si>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</si>
  <si>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</si>
  <si>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</si>
  <si>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</si>
  <si>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</si>
  <si>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</si>
  <si>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</si>
  <si>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</si>
  <si>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</si>
  <si>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</si>
  <si>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</si>
  <si>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</si>
  <si>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</si>
  <si>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</si>
  <si>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</si>
  <si>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</si>
  <si>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</si>
  <si>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</si>
  <si>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</si>
  <si>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</si>
  <si>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</si>
  <si>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</si>
  <si>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</si>
  <si>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</si>
  <si>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</si>
  <si>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</si>
  <si>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</si>
  <si>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</si>
  <si>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</si>
  <si>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</si>
  <si>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</si>
  <si>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</si>
  <si>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</si>
  <si>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</si>
  <si>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</si>
  <si>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</si>
  <si>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</si>
  <si>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</si>
  <si>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</si>
  <si>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</si>
  <si>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</si>
  <si>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</si>
  <si>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</si>
  <si>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</si>
  <si>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</si>
  <si>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</si>
  <si>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</si>
  <si>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</si>
  <si>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</si>
  <si>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</si>
  <si>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</si>
  <si>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</si>
  <si>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</si>
  <si>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</si>
  <si>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</si>
  <si>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</si>
  <si>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</si>
  <si>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</si>
  <si>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</si>
  <si>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</si>
  <si>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</si>
  <si>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</si>
  <si>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</si>
  <si>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</si>
  <si>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</si>
  <si>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</si>
  <si>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</si>
  <si>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</si>
  <si>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</si>
  <si>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</si>
  <si>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</si>
  <si>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</si>
  <si>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</si>
  <si>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</si>
  <si>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</si>
  <si>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</si>
  <si>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</si>
  <si>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</si>
  <si>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</si>
  <si>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</si>
  <si>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</si>
  <si>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</si>
  <si>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</si>
  <si>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</si>
  <si>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</si>
  <si>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</si>
  <si>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</si>
  <si>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</si>
  <si>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</si>
  <si>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</si>
  <si>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</si>
  <si>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</si>
  <si>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</si>
  <si>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</si>
  <si>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</si>
  <si>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</si>
  <si>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</si>
  <si>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</si>
  <si>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</si>
  <si>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</si>
  <si>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</si>
  <si>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</si>
  <si>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</si>
  <si>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</si>
  <si>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</si>
  <si>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</si>
  <si>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</si>
  <si>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</si>
  <si>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</si>
  <si>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</si>
  <si>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</si>
  <si>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</si>
  <si>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</si>
  <si>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</si>
  <si>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</si>
  <si>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</si>
  <si>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</si>
  <si>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</si>
  <si>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</si>
  <si>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</si>
  <si>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</si>
  <si>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</si>
  <si>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</si>
  <si>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</si>
  <si>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</si>
  <si>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</si>
  <si>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</si>
  <si>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</si>
  <si>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</si>
  <si>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</si>
  <si>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</si>
  <si>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</si>
  <si>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</si>
  <si>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</si>
  <si>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</si>
  <si>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</si>
  <si>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</si>
  <si>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</si>
  <si>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</si>
  <si>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</si>
  <si>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</si>
  <si>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</si>
  <si>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</si>
  <si>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</si>
  <si>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</si>
  <si>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</si>
  <si>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</si>
  <si>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</si>
  <si>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</si>
  <si>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</si>
  <si>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</si>
  <si>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</si>
  <si>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</si>
  <si>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</si>
  <si>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</si>
  <si>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</si>
  <si>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</si>
  <si>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</si>
  <si>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</si>
  <si>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</si>
  <si>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</si>
  <si>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</si>
  <si>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</si>
  <si>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</si>
  <si>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</si>
  <si>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</si>
  <si>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</si>
  <si>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</si>
  <si>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</si>
  <si>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</si>
  <si>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</si>
  <si>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</si>
  <si>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</si>
  <si>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</si>
  <si>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</si>
  <si>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</si>
  <si>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</si>
  <si>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</si>
  <si>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</si>
  <si>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</si>
  <si>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</si>
  <si>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</si>
  <si>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</si>
  <si>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</si>
  <si>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</si>
  <si>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</si>
  <si>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</si>
  <si>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</si>
  <si>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</si>
  <si>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</si>
  <si>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</si>
  <si>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</si>
  <si>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</si>
  <si>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</si>
  <si>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</si>
  <si>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</si>
  <si>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</si>
  <si>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</si>
  <si>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</si>
  <si>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</si>
  <si>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</si>
  <si>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</si>
  <si>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</si>
  <si>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</si>
  <si>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</si>
  <si>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</si>
  <si>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</si>
  <si>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</si>
  <si>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</si>
  <si>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</si>
  <si>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</si>
  <si>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</si>
  <si>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</si>
  <si>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</si>
  <si>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</si>
  <si>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</si>
  <si>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</si>
  <si>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</si>
  <si>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</si>
  <si>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</si>
  <si>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</si>
  <si>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</si>
  <si>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</si>
  <si>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</si>
  <si>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</si>
  <si>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</si>
  <si>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</si>
  <si>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</si>
  <si>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</si>
  <si>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</si>
  <si>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</si>
  <si>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</si>
  <si>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</si>
  <si>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</si>
  <si>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</si>
  <si>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</si>
  <si>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</si>
  <si>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</si>
  <si>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</si>
  <si>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</si>
  <si>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</si>
  <si>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</si>
  <si>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</si>
  <si>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</si>
  <si>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</si>
  <si>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</si>
  <si>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</si>
  <si>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</si>
  <si>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</si>
  <si>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</si>
  <si>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</si>
  <si>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</si>
  <si>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</si>
  <si>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</si>
  <si>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</si>
  <si>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</si>
  <si>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</si>
  <si>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</si>
  <si>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</si>
  <si>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</si>
  <si>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</si>
  <si>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</si>
  <si>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</si>
  <si>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</si>
  <si>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</si>
  <si>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</si>
  <si>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</si>
  <si>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</si>
  <si>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</si>
  <si>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</si>
  <si>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</si>
  <si>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</si>
  <si>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</si>
  <si>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</si>
  <si>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</si>
  <si>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</si>
  <si>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</si>
  <si>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</si>
  <si>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</si>
  <si>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</si>
  <si>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</si>
  <si>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</si>
  <si>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</si>
  <si>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</si>
  <si>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</si>
  <si>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</si>
  <si>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</si>
  <si>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</si>
  <si>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</si>
  <si>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</si>
  <si>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</si>
  <si>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</si>
  <si>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</si>
  <si>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</si>
  <si>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</si>
  <si>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</si>
  <si>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</si>
  <si>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</si>
  <si>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</si>
  <si>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</si>
  <si>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</si>
  <si>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</si>
  <si>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</si>
  <si>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</si>
  <si>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</si>
  <si>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</si>
  <si>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</si>
  <si>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</si>
  <si>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</si>
  <si>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</si>
  <si>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</si>
  <si>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</si>
  <si>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</si>
  <si>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</si>
  <si>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</si>
  <si>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</si>
  <si>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</si>
  <si>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</si>
  <si>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</si>
  <si>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</si>
  <si>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</si>
  <si>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</si>
  <si>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</si>
  <si>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</si>
  <si>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</si>
  <si>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</si>
  <si>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</si>
  <si>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</si>
  <si>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</si>
  <si>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</si>
  <si>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</si>
  <si>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</si>
  <si>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</si>
  <si>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</si>
  <si>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</si>
  <si>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</si>
  <si>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</si>
  <si>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</si>
  <si>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</si>
  <si>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</si>
  <si>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</si>
  <si>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</si>
  <si>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</si>
  <si>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</si>
  <si>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</si>
  <si>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</si>
  <si>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</si>
  <si>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</si>
  <si>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</si>
  <si>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</si>
  <si>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</si>
  <si>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</si>
  <si>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</si>
  <si>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</si>
  <si>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</si>
  <si>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</si>
  <si>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</si>
  <si>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</si>
  <si>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</si>
  <si>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</si>
  <si>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</si>
  <si>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</si>
  <si>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</si>
  <si>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</si>
  <si>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</si>
  <si>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</si>
  <si>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</si>
  <si>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</si>
  <si>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</si>
  <si>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</si>
  <si>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</si>
  <si>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</si>
  <si>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</si>
  <si>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</si>
  <si>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</si>
  <si>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</si>
  <si>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</si>
  <si>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</si>
  <si>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</si>
  <si>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</si>
  <si>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</si>
  <si>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</si>
  <si>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</si>
  <si>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</si>
  <si>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</si>
  <si>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</si>
  <si>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</si>
  <si>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</si>
  <si>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</si>
  <si>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</si>
  <si>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</si>
  <si>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</si>
  <si>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</si>
  <si>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</si>
  <si>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</si>
  <si>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</si>
  <si>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</si>
  <si>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</si>
  <si>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</si>
  <si>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</si>
  <si>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</si>
  <si>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</si>
  <si>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</si>
  <si>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</si>
  <si>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</si>
  <si>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</si>
  <si>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</si>
  <si>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</si>
  <si>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</si>
  <si>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</si>
  <si>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</si>
  <si>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</si>
  <si>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</si>
  <si>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</si>
  <si>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</si>
  <si>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</si>
  <si>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</si>
  <si>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</si>
  <si>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</si>
  <si>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</si>
  <si>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</si>
  <si>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</si>
  <si>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</si>
  <si>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</si>
  <si>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</si>
  <si>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</si>
  <si>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</si>
  <si>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</si>
  <si>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</si>
  <si>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</si>
  <si>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</si>
  <si>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</si>
  <si>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</si>
  <si>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</si>
  <si>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</si>
  <si>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</si>
  <si>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</si>
  <si>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</si>
  <si>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</si>
  <si>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</si>
  <si>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</si>
  <si>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</si>
  <si>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</si>
  <si>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</si>
  <si>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</si>
  <si>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</si>
  <si>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</si>
  <si>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</si>
  <si>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</si>
  <si>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</si>
  <si>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</si>
  <si>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</si>
  <si>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</si>
  <si>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</si>
  <si>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</si>
  <si>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</si>
  <si>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</si>
  <si>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</si>
  <si>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</si>
  <si>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</si>
  <si>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</si>
  <si>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</si>
  <si>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</si>
  <si>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</si>
  <si>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</si>
  <si>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</si>
  <si>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</si>
  <si>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</si>
  <si>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</si>
  <si>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</si>
  <si>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</si>
  <si>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</si>
  <si>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</si>
  <si>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</si>
  <si>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</si>
  <si>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</si>
  <si>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</si>
  <si>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</si>
  <si>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</si>
  <si>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</si>
  <si>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</si>
  <si>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</si>
  <si>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</si>
  <si>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</si>
  <si>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</si>
  <si>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</si>
  <si>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</si>
  <si>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</si>
  <si>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</si>
  <si>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</si>
  <si>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</si>
  <si>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</si>
  <si>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</si>
  <si>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</si>
  <si>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</si>
  <si>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</si>
  <si>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</si>
  <si>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</si>
  <si>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</si>
  <si>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</si>
  <si>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</si>
  <si>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</si>
  <si>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</si>
  <si>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</si>
  <si>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</si>
  <si>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</si>
  <si>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</si>
  <si>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</si>
  <si>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</si>
  <si>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</si>
  <si>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</si>
  <si>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</si>
  <si>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</si>
  <si>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</si>
  <si>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</si>
  <si>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</si>
  <si>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</si>
  <si>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</si>
  <si>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</si>
  <si>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</si>
  <si>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</si>
  <si>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</si>
  <si>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</si>
  <si>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</si>
  <si>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</si>
  <si>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</si>
  <si>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</si>
  <si>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</si>
  <si>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</si>
  <si>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</si>
  <si>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</si>
  <si>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</si>
  <si>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</si>
  <si>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</si>
  <si>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</si>
  <si>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</si>
  <si>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</si>
  <si>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</si>
  <si>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</si>
  <si>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</si>
  <si>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</si>
  <si>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</si>
  <si>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</si>
  <si>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</si>
  <si>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</si>
  <si>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</si>
  <si>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</si>
  <si>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</si>
  <si>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</si>
  <si>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</si>
  <si>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</si>
  <si>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</si>
  <si>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</si>
  <si>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</si>
  <si>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</si>
  <si>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</si>
  <si>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</si>
  <si>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</si>
  <si>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</si>
  <si>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</si>
  <si>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</si>
  <si>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</si>
  <si>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</si>
  <si>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</si>
  <si>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</si>
  <si>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</si>
  <si>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</si>
  <si>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</si>
  <si>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</si>
  <si>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</si>
  <si>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</si>
  <si>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</si>
  <si>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</si>
  <si>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</si>
  <si>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</si>
  <si>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</si>
  <si>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</si>
  <si>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</si>
  <si>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</si>
  <si>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</si>
  <si>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</si>
  <si>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</si>
  <si>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</si>
  <si>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</si>
  <si>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</si>
  <si>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</si>
  <si>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</si>
  <si>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</si>
  <si>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</si>
  <si>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</si>
  <si>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</si>
  <si>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</si>
  <si>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</si>
  <si>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</si>
  <si>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</si>
  <si>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</si>
  <si>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</si>
  <si>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</si>
  <si>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</si>
  <si>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</si>
  <si>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</si>
  <si>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</si>
  <si>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</si>
  <si>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</si>
  <si>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</si>
  <si>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</si>
  <si>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</si>
  <si>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</si>
  <si>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</si>
  <si>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</si>
  <si>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</si>
  <si>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</si>
  <si>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</si>
  <si>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</si>
  <si>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</si>
  <si>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</si>
  <si>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</si>
  <si>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</si>
  <si>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</si>
  <si>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</si>
  <si>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</si>
  <si>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</si>
  <si>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</si>
  <si>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</si>
  <si>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</si>
  <si>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</si>
  <si>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</si>
  <si>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</si>
  <si>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</si>
  <si>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</si>
  <si>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</si>
  <si>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</si>
  <si>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</si>
  <si>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</si>
  <si>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</si>
  <si>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</si>
  <si>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</si>
  <si>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</si>
  <si>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</si>
  <si>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</si>
  <si>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</si>
  <si>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</si>
  <si>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</si>
  <si>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</si>
  <si>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</si>
  <si>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</si>
  <si>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</si>
  <si>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</si>
  <si>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</si>
  <si>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</si>
  <si>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</si>
  <si>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</si>
  <si>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</si>
  <si>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</si>
  <si>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</si>
  <si>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</si>
  <si>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</si>
  <si>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</si>
  <si>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</si>
  <si>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</si>
  <si>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</si>
  <si>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</si>
  <si>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</si>
  <si>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</si>
  <si>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</si>
  <si>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</si>
  <si>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</si>
  <si>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</si>
  <si>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</si>
  <si>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</si>
  <si>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</si>
  <si>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</si>
  <si>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</si>
  <si>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</si>
  <si>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</si>
  <si>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</si>
  <si>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</si>
  <si>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</si>
  <si>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</si>
  <si>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</si>
  <si>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</si>
  <si>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</si>
  <si>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</si>
  <si>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</si>
  <si>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</si>
  <si>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</si>
  <si>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</si>
  <si>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</si>
  <si>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</si>
  <si>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</si>
  <si>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</si>
  <si>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</si>
  <si>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</si>
  <si>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</si>
  <si>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</si>
  <si>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</si>
  <si>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</si>
  <si>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</si>
  <si>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</si>
  <si>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</si>
  <si>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</si>
  <si>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</si>
  <si>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</si>
  <si>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</si>
  <si>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</si>
  <si>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</si>
  <si>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</si>
  <si>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</si>
  <si>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</si>
  <si>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</si>
  <si>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</si>
  <si>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</si>
  <si>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</si>
  <si>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</si>
  <si>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</si>
  <si>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</si>
  <si>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</si>
  <si>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</si>
  <si>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</si>
  <si>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</si>
  <si>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</si>
  <si>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</si>
  <si>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</si>
  <si>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</si>
  <si>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</si>
  <si>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</si>
  <si>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</si>
  <si>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</si>
  <si>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</si>
  <si>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</si>
  <si>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</si>
  <si>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</si>
  <si>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</si>
  <si>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</si>
  <si>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</si>
  <si>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</si>
  <si>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</si>
  <si>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</si>
  <si>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</si>
  <si>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</si>
  <si>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</si>
  <si>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</si>
  <si>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</si>
  <si>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</si>
  <si>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</si>
  <si>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</si>
  <si>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</si>
  <si>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</si>
  <si>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</si>
  <si>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</si>
  <si>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</si>
  <si>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</si>
  <si>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</si>
  <si>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</si>
  <si>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</si>
  <si>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</si>
  <si>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</si>
  <si>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</si>
  <si>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</si>
  <si>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</si>
  <si>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</si>
  <si>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</si>
  <si>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</si>
  <si>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</si>
  <si>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</si>
  <si>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</si>
  <si>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</si>
  <si>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</si>
  <si>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</si>
  <si>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</si>
  <si>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</si>
  <si>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</si>
  <si>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</si>
  <si>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</si>
  <si>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</si>
  <si>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</si>
  <si>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</si>
  <si>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</si>
  <si>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</si>
  <si>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</si>
  <si>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</si>
  <si>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</si>
  <si>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</si>
  <si>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</si>
  <si>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</si>
  <si>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</si>
  <si>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</si>
  <si>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</si>
  <si>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</si>
  <si>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</si>
  <si>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</si>
  <si>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</si>
  <si>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</si>
  <si>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</si>
  <si>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</si>
  <si>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</si>
  <si>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</si>
  <si>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</si>
  <si>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</si>
  <si>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</si>
  <si>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</si>
  <si>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</si>
  <si>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</si>
  <si>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</si>
  <si>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</si>
  <si>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</si>
  <si>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</si>
  <si>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</si>
  <si>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</si>
  <si>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</si>
  <si>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</si>
  <si>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</si>
  <si>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</si>
  <si>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</si>
  <si>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</si>
  <si>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</si>
  <si>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</si>
  <si>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</si>
  <si>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</si>
  <si>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</si>
  <si>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</si>
  <si>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</si>
  <si>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</si>
  <si>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</si>
  <si>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</si>
  <si>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</si>
  <si>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</si>
  <si>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</si>
  <si>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</si>
  <si>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</si>
  <si>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</si>
  <si>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</si>
  <si>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</si>
  <si>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</si>
  <si>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</si>
  <si>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</si>
  <si>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</si>
  <si>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</si>
  <si>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</si>
  <si>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</si>
  <si>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</si>
  <si>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</si>
  <si>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</si>
  <si>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</si>
  <si>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</si>
  <si>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</si>
  <si>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</si>
  <si>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</si>
  <si>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</si>
  <si>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</si>
  <si>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</si>
  <si>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</si>
  <si>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</si>
  <si>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</si>
  <si>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</si>
  <si>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</si>
  <si>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</si>
  <si>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</si>
  <si>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</si>
  <si>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</si>
  <si>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</si>
  <si>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</si>
  <si>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</si>
  <si>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</si>
  <si>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</si>
  <si>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</si>
  <si>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</si>
  <si>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</si>
  <si>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</si>
  <si>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</si>
  <si>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</si>
  <si>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</si>
  <si>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</si>
  <si>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</si>
  <si>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</si>
  <si>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</si>
  <si>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</si>
  <si>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</si>
  <si>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</si>
  <si>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</si>
  <si>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</si>
  <si>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</si>
  <si>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</si>
  <si>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</si>
  <si>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</si>
  <si>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</si>
  <si>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</si>
  <si>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</si>
  <si>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</si>
  <si>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</si>
  <si>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</si>
  <si>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</si>
  <si>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</si>
  <si>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</si>
  <si>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</si>
  <si>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</si>
  <si>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</si>
  <si>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</si>
  <si>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</si>
  <si>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</si>
  <si>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</si>
  <si>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</si>
  <si>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</si>
  <si>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</si>
  <si>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</si>
  <si>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</si>
  <si>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</si>
  <si>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</si>
  <si>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</si>
  <si>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</si>
  <si>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</si>
  <si>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</si>
  <si>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</si>
  <si>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</si>
  <si>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</si>
  <si>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</si>
  <si>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</si>
  <si>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</si>
  <si>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</si>
  <si>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</si>
  <si>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</si>
  <si>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</si>
  <si>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</si>
  <si>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</si>
  <si>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</si>
  <si>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</si>
  <si>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</si>
  <si>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</si>
  <si>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</si>
  <si>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</si>
  <si>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</si>
  <si>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</si>
  <si>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</si>
  <si>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</si>
  <si>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</si>
  <si>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</si>
  <si>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</si>
  <si>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</si>
  <si>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</si>
  <si>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</si>
  <si>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</si>
  <si>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</si>
  <si>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</si>
  <si>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</si>
  <si>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</si>
  <si>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</si>
  <si>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</si>
  <si>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</si>
  <si>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</si>
  <si>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</si>
  <si>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</si>
  <si>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</si>
  <si>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</si>
  <si>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</si>
  <si>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</si>
  <si>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</si>
  <si>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</si>
  <si>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</si>
  <si>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</si>
  <si>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</si>
  <si>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</si>
  <si>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</si>
  <si>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</si>
  <si>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</si>
  <si>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</si>
  <si>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</si>
  <si>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</si>
  <si>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</si>
  <si>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</si>
  <si>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</si>
  <si>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</si>
  <si>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</si>
  <si>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</si>
  <si>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</si>
  <si>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</si>
  <si>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</si>
  <si>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</si>
  <si>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</si>
  <si>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</si>
  <si>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</si>
  <si>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</si>
  <si>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</si>
  <si>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</si>
  <si>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</si>
  <si>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</si>
  <si>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</si>
  <si>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</si>
  <si>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</si>
  <si>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</si>
  <si>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</si>
  <si>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</si>
  <si>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</si>
  <si>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</si>
  <si>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</si>
  <si>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</si>
  <si>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</si>
  <si>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</si>
  <si>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</si>
  <si>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</si>
  <si>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</si>
  <si>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</si>
  <si>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</si>
  <si>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</si>
  <si>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</si>
  <si>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</si>
  <si>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</si>
  <si>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</si>
  <si>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</si>
  <si>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</si>
  <si>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</si>
  <si>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</si>
  <si>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</si>
  <si>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</si>
  <si>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</si>
  <si>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</si>
  <si>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</si>
  <si>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</si>
  <si>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</si>
  <si>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</si>
  <si>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</si>
  <si>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</si>
  <si>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</si>
  <si>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</si>
  <si>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</si>
  <si>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</si>
  <si>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</si>
  <si>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</si>
  <si>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</si>
  <si>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</si>
  <si>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</si>
  <si>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</si>
  <si>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</si>
  <si>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</si>
  <si>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</si>
  <si>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</si>
  <si>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</si>
  <si>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</si>
  <si>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</si>
  <si>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</si>
  <si>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</si>
  <si>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</si>
  <si>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</si>
  <si>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</si>
  <si>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</si>
  <si>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</si>
  <si>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</si>
  <si>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</si>
  <si>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</si>
  <si>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</si>
  <si>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</si>
  <si>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</si>
  <si>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</si>
  <si>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</si>
  <si>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</si>
  <si>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</si>
  <si>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</si>
  <si>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</si>
  <si>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</si>
  <si>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</si>
  <si>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</si>
  <si>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</si>
  <si>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</si>
  <si>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</si>
  <si>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</si>
  <si>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</si>
  <si>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</si>
  <si>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</si>
  <si>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</si>
  <si>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</si>
  <si>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</si>
  <si>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</si>
  <si>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</si>
  <si>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</si>
  <si>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</si>
  <si>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</si>
  <si>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</si>
  <si>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</si>
  <si>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</si>
  <si>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</si>
  <si>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</si>
  <si>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</si>
  <si>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</si>
  <si>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</si>
  <si>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</si>
  <si>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</si>
  <si>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</si>
  <si>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</si>
  <si>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</si>
  <si>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</si>
  <si>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</si>
  <si>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</si>
  <si>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</si>
  <si>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</si>
  <si>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</si>
  <si>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</si>
  <si>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</si>
  <si>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</si>
  <si>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</si>
  <si>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</si>
  <si>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</si>
  <si>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</si>
  <si>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</si>
  <si>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</si>
  <si>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</si>
  <si>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</si>
  <si>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</si>
  <si>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</si>
  <si>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</si>
  <si>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</si>
  <si>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</si>
  <si>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</si>
  <si>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</si>
  <si>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</si>
  <si>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</si>
  <si>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</si>
  <si>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</si>
  <si>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</si>
  <si>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</si>
  <si>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</si>
  <si>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</si>
  <si>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</si>
  <si>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</si>
  <si>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</si>
  <si>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</si>
  <si>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</si>
  <si>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</si>
  <si>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</si>
  <si>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</si>
  <si>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</si>
  <si>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</si>
  <si>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</si>
  <si>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</si>
  <si>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</si>
  <si>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</si>
  <si>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</si>
  <si>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</si>
  <si>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</si>
  <si>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</si>
  <si>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</si>
  <si>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</si>
  <si>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</si>
  <si>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</si>
  <si>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</si>
  <si>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</si>
  <si>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</si>
  <si>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</si>
  <si>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</si>
  <si>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</si>
  <si>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</si>
  <si>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</si>
  <si>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</si>
  <si>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</si>
  <si>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</si>
  <si>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</si>
  <si>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</si>
  <si>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</si>
  <si>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</si>
  <si>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</si>
  <si>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</si>
  <si>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</si>
  <si>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</si>
  <si>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</si>
  <si>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</si>
  <si>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</si>
  <si>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</si>
  <si>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</si>
  <si>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</si>
  <si>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</si>
  <si>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</si>
  <si>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</si>
  <si>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</si>
  <si>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</si>
  <si>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</si>
  <si>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</si>
  <si>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</si>
  <si>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</si>
  <si>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</si>
  <si>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</si>
  <si>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</si>
  <si>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</si>
  <si>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</si>
  <si>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</si>
  <si>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</si>
  <si>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</si>
  <si>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</si>
  <si>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</si>
  <si>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</si>
  <si>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</si>
  <si>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</si>
  <si>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</si>
  <si>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</si>
  <si>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</si>
  <si>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</si>
  <si>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</si>
  <si>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</si>
  <si>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</si>
  <si>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</si>
  <si>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</si>
  <si>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</si>
  <si>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</si>
  <si>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</si>
  <si>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</si>
  <si>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</si>
  <si>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</si>
  <si>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</si>
  <si>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</si>
  <si>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</si>
  <si>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</si>
  <si>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</si>
  <si>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</si>
  <si>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</si>
  <si>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</si>
  <si>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</si>
  <si>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</si>
  <si>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</si>
  <si>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</si>
  <si>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</si>
  <si>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</si>
  <si>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</si>
  <si>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</si>
  <si>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</si>
  <si>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</si>
  <si>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</si>
  <si>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</si>
  <si>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</si>
  <si>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</si>
  <si>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</si>
  <si>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</si>
  <si>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</si>
  <si>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</si>
  <si>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</si>
  <si>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</si>
  <si>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</si>
  <si>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</si>
  <si>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</si>
  <si>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</si>
  <si>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</si>
  <si>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</si>
  <si>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</si>
  <si>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</si>
  <si>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</si>
  <si>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</si>
  <si>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</si>
  <si>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</si>
  <si>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</si>
  <si>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</si>
  <si>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</si>
  <si>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</si>
  <si>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</si>
  <si>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</si>
  <si>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</si>
  <si>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</si>
  <si>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</si>
  <si>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</si>
  <si>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</si>
  <si>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</si>
  <si>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</si>
  <si>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</si>
  <si>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</si>
  <si>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</si>
  <si>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</si>
  <si>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</si>
  <si>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</si>
  <si>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</si>
  <si>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</si>
  <si>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</si>
  <si>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</si>
  <si>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</si>
  <si>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</si>
  <si>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</si>
  <si>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</si>
  <si>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</si>
  <si>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</si>
  <si>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</si>
  <si>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</si>
  <si>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</si>
  <si>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</si>
  <si>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</si>
  <si>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</si>
  <si>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</si>
  <si>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</si>
  <si>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</si>
  <si>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</si>
  <si>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</si>
  <si>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</si>
  <si>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</si>
  <si>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</si>
  <si>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</si>
  <si>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</si>
  <si>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</si>
  <si>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</si>
  <si>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</si>
  <si>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</si>
  <si>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</si>
  <si>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</si>
  <si>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</si>
  <si>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</si>
  <si>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</si>
  <si>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</si>
  <si>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</si>
  <si>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</si>
  <si>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</si>
  <si>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</si>
  <si>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</si>
  <si>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</si>
  <si>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</si>
  <si>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</si>
  <si>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</si>
  <si>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</si>
  <si>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</si>
  <si>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</si>
  <si>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</si>
  <si>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</si>
  <si>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</si>
  <si>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</si>
  <si>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</si>
  <si>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</si>
  <si>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</si>
  <si>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</si>
  <si>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</si>
  <si>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</si>
  <si>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</si>
  <si>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</si>
  <si>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</si>
  <si>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</si>
  <si>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</si>
  <si>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</si>
  <si>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</si>
  <si>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</si>
  <si>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</si>
  <si>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</si>
  <si>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</si>
  <si>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</si>
  <si>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</si>
  <si>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</si>
  <si>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</si>
  <si>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</si>
  <si>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</si>
  <si>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</si>
  <si>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</si>
  <si>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</si>
  <si>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</si>
  <si>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</si>
  <si>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</si>
  <si>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</si>
  <si>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</si>
  <si>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</si>
  <si>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</si>
  <si>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</si>
  <si>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</si>
  <si>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</si>
  <si>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</si>
  <si>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</si>
  <si>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</si>
  <si>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</si>
  <si>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</si>
  <si>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</si>
  <si>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</si>
  <si>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</si>
  <si>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</si>
  <si>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</si>
  <si>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</si>
  <si>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</si>
  <si>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</si>
  <si>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</si>
  <si>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</si>
  <si>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</si>
  <si>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</si>
  <si>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</si>
  <si>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</si>
  <si>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</si>
  <si>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</si>
  <si>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</si>
  <si>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</si>
  <si>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</si>
  <si>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</si>
  <si>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</si>
  <si>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</si>
  <si>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</si>
  <si>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</si>
  <si>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</si>
  <si>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</si>
  <si>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</si>
  <si>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</si>
  <si>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</si>
  <si>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</si>
  <si>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</si>
  <si>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</si>
  <si>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</si>
  <si>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</si>
  <si>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</si>
  <si>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</si>
  <si>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</si>
  <si>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</si>
  <si>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</si>
  <si>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</si>
  <si>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</si>
  <si>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</si>
  <si>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</si>
  <si>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</si>
  <si>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</si>
  <si>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</si>
  <si>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</si>
  <si>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</si>
  <si>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</si>
  <si>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</si>
  <si>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</si>
  <si>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</si>
  <si>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</si>
  <si>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</si>
  <si>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</si>
  <si>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</si>
  <si>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</si>
  <si>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</si>
  <si>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</si>
  <si>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</si>
  <si>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</si>
  <si>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</si>
  <si>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</si>
  <si>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</si>
  <si>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</si>
  <si>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</si>
  <si>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</si>
  <si>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</si>
  <si>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</si>
  <si>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</si>
  <si>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</si>
  <si>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</si>
  <si>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</si>
  <si>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</si>
  <si>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</si>
  <si>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</si>
  <si>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</si>
  <si>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</si>
  <si>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</si>
  <si>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</si>
  <si>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</si>
  <si>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</si>
  <si>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</si>
  <si>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</si>
  <si>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</si>
  <si>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</si>
  <si>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</si>
  <si>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</si>
  <si>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</si>
  <si>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</si>
  <si>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</si>
  <si>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</si>
  <si>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</si>
  <si>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</si>
  <si>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</si>
  <si>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</si>
  <si>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</si>
  <si>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</si>
  <si>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</si>
  <si>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</si>
  <si>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</si>
  <si>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</si>
  <si>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</si>
  <si>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</si>
  <si>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</si>
  <si>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</si>
  <si>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</si>
  <si>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</si>
  <si>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</si>
  <si>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</si>
  <si>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</si>
  <si>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</si>
  <si>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</si>
  <si>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</si>
  <si>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</si>
  <si>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</si>
  <si>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</si>
  <si>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</si>
  <si>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</si>
  <si>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</si>
  <si>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</si>
  <si>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</si>
  <si>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</si>
  <si>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</si>
  <si>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</si>
  <si>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</si>
  <si>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</si>
  <si>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</si>
  <si>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</si>
  <si>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</si>
  <si>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</si>
  <si>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</si>
  <si>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</si>
  <si>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</si>
  <si>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</si>
  <si>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</si>
  <si>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</si>
  <si>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</si>
  <si>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</si>
  <si>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</si>
  <si>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</si>
  <si>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</si>
  <si>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</si>
  <si>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</si>
  <si>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</si>
  <si>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</si>
  <si>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</si>
  <si>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</si>
  <si>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</si>
  <si>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</si>
  <si>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</si>
  <si>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</si>
  <si>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</si>
  <si>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</si>
  <si>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</si>
  <si>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</si>
  <si>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</si>
  <si>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</si>
  <si>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</si>
  <si>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</si>
  <si>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</si>
  <si>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</si>
  <si>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</si>
  <si>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</si>
  <si>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</si>
  <si>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</si>
  <si>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</si>
  <si>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</si>
  <si>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</si>
  <si>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</si>
  <si>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</si>
  <si>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</si>
  <si>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</si>
  <si>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</si>
  <si>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</si>
  <si>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</si>
  <si>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</si>
  <si>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</si>
  <si>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</si>
  <si>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</si>
  <si>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</si>
  <si>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</si>
  <si>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</si>
  <si>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</si>
  <si>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</si>
  <si>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</si>
  <si>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</si>
  <si>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</si>
  <si>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</si>
  <si>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</si>
  <si>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</si>
  <si>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</si>
  <si>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</si>
  <si>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</si>
  <si>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</si>
  <si>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</si>
  <si>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</si>
  <si>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</si>
  <si>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</si>
  <si>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</si>
  <si>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</si>
  <si>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</si>
  <si>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</si>
  <si>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</si>
  <si>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</si>
  <si>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</si>
  <si>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</si>
  <si>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</si>
  <si>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</si>
  <si>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</si>
  <si>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</si>
  <si>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</si>
  <si>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</si>
  <si>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</si>
  <si>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</si>
  <si>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</si>
  <si>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</si>
  <si>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</si>
  <si>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</si>
  <si>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</si>
  <si>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</si>
  <si>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</si>
  <si>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</si>
  <si>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</si>
  <si>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</si>
  <si>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</si>
  <si>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</si>
  <si>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</si>
  <si>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</si>
  <si>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</si>
  <si>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</si>
  <si>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</si>
  <si>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</si>
  <si>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</si>
  <si>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</si>
  <si>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</si>
  <si>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</si>
  <si>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</si>
  <si>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</si>
  <si>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</si>
  <si>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</si>
  <si>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</si>
  <si>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</si>
  <si>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</si>
  <si>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</si>
  <si>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</si>
  <si>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</si>
  <si>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</si>
  <si>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</si>
  <si>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</si>
  <si>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</si>
  <si>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</si>
  <si>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</si>
  <si>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</si>
  <si>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</si>
  <si>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</si>
  <si>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</si>
  <si>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</si>
  <si>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</si>
  <si>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</si>
  <si>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</si>
  <si>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</si>
  <si>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</si>
  <si>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</si>
  <si>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</si>
  <si>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</si>
  <si>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</si>
  <si>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</si>
  <si>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</si>
  <si>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</si>
  <si>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</si>
  <si>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</si>
  <si>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</si>
  <si>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</si>
  <si>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</si>
  <si>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</si>
  <si>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</si>
  <si>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</si>
  <si>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</si>
  <si>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</si>
  <si>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</si>
  <si>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</si>
  <si>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</si>
  <si>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</si>
  <si>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</si>
  <si>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</si>
  <si>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</si>
  <si>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</si>
  <si>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</si>
  <si>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</si>
  <si>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</si>
  <si>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</si>
  <si>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</si>
  <si>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</si>
  <si>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</si>
  <si>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</si>
  <si>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</si>
  <si>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</si>
  <si>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</si>
  <si>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</si>
  <si>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</si>
  <si>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</si>
  <si>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</si>
  <si>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</si>
  <si>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</si>
  <si>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</si>
  <si>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</si>
  <si>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</si>
  <si>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</si>
  <si>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</si>
  <si>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</si>
  <si>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</si>
  <si>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</si>
  <si>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</si>
  <si>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</si>
  <si>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</si>
  <si>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</si>
  <si>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</si>
  <si>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</si>
  <si>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</si>
  <si>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</si>
  <si>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</si>
  <si>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</si>
  <si>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</si>
  <si>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</si>
  <si>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</si>
  <si>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</si>
  <si>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</si>
  <si>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</si>
  <si>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</si>
  <si>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</si>
  <si>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</si>
  <si>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</si>
  <si>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</si>
  <si>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</si>
  <si>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</si>
  <si>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</si>
  <si>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</si>
  <si>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</si>
  <si>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</si>
  <si>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</si>
  <si>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</si>
  <si>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</si>
  <si>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</si>
  <si>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</si>
  <si>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</si>
  <si>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</si>
  <si>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</si>
  <si>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</si>
  <si>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</si>
  <si>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</si>
  <si>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</si>
  <si>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</si>
  <si>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</si>
  <si>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</si>
  <si>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</si>
  <si>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</si>
  <si>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</si>
  <si>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</si>
  <si>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</si>
  <si>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</si>
  <si>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</si>
  <si>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</si>
  <si>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</si>
  <si>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</si>
  <si>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</si>
  <si>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</si>
  <si>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</si>
  <si>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</si>
  <si>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</si>
  <si>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</si>
  <si>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</si>
  <si>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</si>
  <si>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</si>
  <si>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</si>
  <si>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</si>
  <si>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</si>
  <si>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</si>
  <si>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</si>
  <si>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</si>
  <si>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</si>
  <si>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</si>
  <si>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</si>
  <si>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</si>
  <si>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</si>
  <si>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</si>
  <si>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</si>
  <si>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</si>
  <si>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</si>
  <si>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</si>
  <si>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</si>
  <si>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</si>
  <si>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</si>
  <si>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</si>
  <si>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</si>
  <si>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</si>
  <si>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</si>
  <si>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</si>
  <si>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</si>
  <si>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</si>
  <si>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</si>
  <si>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</si>
  <si>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</si>
  <si>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</si>
  <si>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</si>
  <si>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</si>
  <si>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</si>
  <si>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</si>
  <si>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</si>
  <si>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</si>
  <si>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</si>
  <si>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</si>
  <si>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</si>
  <si>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</si>
  <si>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</si>
  <si>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</si>
  <si>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</si>
  <si>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</si>
  <si>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</si>
  <si>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</si>
  <si>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</si>
  <si>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</si>
  <si>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</si>
  <si>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</si>
  <si>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</si>
  <si>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</si>
  <si>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</si>
  <si>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</si>
  <si>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</si>
  <si>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</si>
  <si>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</si>
  <si>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</si>
  <si>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</si>
  <si>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</si>
  <si>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</si>
  <si>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</si>
  <si>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</si>
  <si>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</si>
  <si>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</si>
  <si>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</si>
  <si>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</si>
  <si>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</si>
  <si>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</si>
  <si>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</si>
  <si>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</si>
  <si>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</si>
  <si>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</si>
  <si>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</si>
  <si>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</si>
  <si>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</si>
  <si>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</si>
  <si>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</si>
  <si>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</si>
  <si>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</si>
  <si>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</si>
  <si>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</si>
  <si>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</si>
  <si>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</si>
  <si>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</si>
  <si>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</si>
  <si>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</si>
  <si>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</si>
  <si>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</si>
  <si>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</si>
  <si>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</si>
  <si>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</si>
  <si>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</si>
  <si>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</si>
  <si>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</si>
  <si>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</si>
  <si>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</si>
  <si>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</si>
  <si>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</si>
  <si>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</si>
  <si>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</si>
  <si>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</si>
  <si>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</si>
  <si>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</si>
  <si>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</si>
  <si>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</si>
  <si>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</si>
  <si>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</si>
  <si>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</si>
  <si>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</si>
  <si>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</si>
  <si>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</si>
  <si>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</si>
  <si>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</si>
  <si>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</si>
  <si>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</si>
  <si>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</si>
  <si>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</si>
  <si>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</si>
  <si>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</si>
  <si>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</si>
  <si>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</si>
  <si>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</si>
  <si>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</si>
  <si>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</si>
  <si>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</si>
  <si>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</si>
  <si>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</si>
  <si>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</si>
  <si>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</si>
  <si>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</si>
  <si>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</si>
  <si>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</si>
  <si>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</si>
  <si>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</si>
  <si>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</si>
  <si>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</si>
  <si>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</si>
  <si>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</si>
  <si>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</si>
  <si>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</si>
  <si>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</si>
  <si>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</si>
  <si>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</si>
  <si>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</si>
  <si>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</si>
  <si>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</si>
  <si>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</si>
  <si>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</si>
  <si>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</si>
  <si>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</si>
  <si>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</si>
  <si>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</si>
  <si>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</si>
  <si>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</si>
  <si>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</si>
  <si>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</si>
  <si>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</si>
  <si>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</si>
  <si>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</si>
  <si>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</si>
  <si>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</si>
  <si>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</si>
  <si>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</si>
  <si>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</si>
  <si>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</si>
  <si>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</si>
  <si>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</si>
  <si>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</si>
  <si>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</si>
  <si>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</si>
  <si>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</si>
  <si>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</si>
  <si>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</si>
  <si>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</si>
  <si>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</si>
  <si>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</si>
  <si>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</si>
  <si>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</si>
  <si>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</si>
  <si>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</si>
  <si>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</si>
  <si>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</si>
  <si>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</si>
  <si>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</si>
  <si>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</si>
  <si>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</si>
  <si>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</si>
  <si>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</si>
  <si>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</si>
  <si>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</si>
  <si>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</si>
  <si>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</si>
  <si>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</si>
  <si>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</si>
  <si>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</si>
  <si>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</si>
  <si>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</si>
  <si>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</si>
  <si>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</si>
  <si>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</si>
  <si>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</si>
  <si>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</si>
  <si>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</si>
  <si>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</si>
  <si>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</si>
  <si>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</si>
  <si>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</si>
  <si>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</si>
  <si>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</si>
  <si>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</si>
  <si>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</si>
  <si>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</si>
  <si>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</si>
  <si>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</si>
  <si>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</si>
  <si>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</si>
  <si>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</si>
  <si>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</si>
  <si>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</si>
  <si>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</si>
  <si>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</si>
  <si>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</si>
  <si>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</si>
  <si>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</si>
  <si>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</si>
  <si>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</si>
  <si>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</si>
  <si>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</si>
  <si>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</si>
  <si>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</si>
  <si>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</si>
  <si>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</si>
  <si>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</si>
  <si>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</si>
  <si>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</si>
  <si>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</si>
  <si>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</si>
  <si>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</si>
  <si>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</si>
  <si>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</si>
  <si>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</si>
  <si>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</si>
  <si>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</si>
  <si>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</si>
  <si>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</si>
  <si>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</si>
  <si>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</si>
  <si>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</si>
  <si>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</si>
  <si>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</si>
  <si>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</si>
  <si>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</si>
  <si>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</si>
  <si>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</si>
  <si>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</si>
  <si>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</si>
  <si>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</si>
  <si>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</si>
  <si>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</si>
  <si>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</si>
  <si>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</si>
  <si>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</si>
  <si>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</si>
  <si>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</si>
  <si>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</si>
  <si>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</si>
  <si>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</si>
  <si>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</si>
  <si>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</si>
  <si>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</si>
  <si>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</si>
  <si>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</si>
  <si>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</si>
  <si>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</si>
  <si>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</si>
  <si>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</si>
  <si>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</si>
  <si>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</si>
  <si>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</si>
  <si>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</si>
  <si>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</si>
  <si>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</si>
  <si>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</si>
  <si>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</si>
  <si>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</si>
  <si>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</si>
  <si>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</si>
  <si>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</si>
  <si>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</si>
  <si>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</si>
  <si>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</si>
  <si>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</si>
  <si>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</si>
  <si>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</si>
  <si>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</si>
  <si>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</si>
  <si>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</si>
  <si>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</si>
  <si>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</si>
  <si>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</si>
  <si>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</si>
  <si>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</si>
  <si>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</si>
  <si>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</si>
  <si>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</si>
  <si>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</si>
  <si>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</si>
  <si>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</si>
  <si>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</si>
  <si>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</si>
  <si>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</si>
  <si>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</si>
  <si>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</si>
  <si>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</si>
  <si>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</si>
  <si>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</si>
  <si>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</si>
  <si>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</si>
  <si>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</si>
  <si>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</si>
  <si>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</si>
  <si>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</si>
  <si>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</si>
  <si>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</si>
  <si>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</si>
  <si>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</si>
  <si>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</si>
  <si>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</si>
  <si>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</si>
  <si>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</si>
  <si>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</si>
  <si>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</si>
  <si>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</si>
  <si>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</si>
  <si>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</si>
  <si>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</si>
  <si>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</si>
  <si>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</si>
  <si>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</si>
  <si>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</si>
  <si>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</si>
  <si>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</si>
  <si>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</si>
  <si>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</si>
  <si>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</si>
  <si>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</si>
  <si>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</si>
  <si>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</si>
  <si>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</si>
  <si>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</si>
  <si>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</si>
  <si>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</si>
  <si>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</si>
  <si>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</si>
  <si>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</si>
  <si>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</si>
  <si>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</si>
  <si>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</si>
  <si>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</si>
  <si>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</si>
  <si>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</si>
  <si>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</si>
  <si>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</si>
  <si>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</si>
  <si>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</si>
  <si>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</si>
  <si>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</si>
  <si>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</si>
  <si>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</si>
  <si>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</si>
  <si>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</si>
  <si>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</si>
  <si>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</si>
  <si>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</si>
  <si>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</si>
  <si>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</si>
  <si>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</si>
  <si>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</si>
  <si>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</si>
  <si>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</si>
  <si>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</si>
  <si>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</si>
  <si>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</si>
  <si>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</si>
  <si>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</si>
  <si>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</si>
  <si>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</si>
  <si>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</si>
  <si>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</si>
  <si>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</si>
  <si>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</si>
  <si>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</si>
  <si>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</si>
  <si>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</si>
  <si>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</si>
  <si>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</si>
  <si>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</si>
  <si>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</si>
  <si>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</si>
  <si>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</si>
  <si>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</si>
  <si>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</si>
  <si>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</si>
  <si>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</si>
  <si>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</si>
  <si>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</si>
  <si>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</si>
  <si>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</si>
  <si>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</si>
  <si>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</si>
  <si>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</si>
  <si>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</si>
  <si>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</si>
  <si>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</si>
  <si>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</si>
  <si>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</si>
  <si>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</si>
  <si>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</si>
  <si>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</si>
  <si>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</si>
  <si>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</si>
  <si>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</si>
  <si>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</si>
  <si>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</si>
  <si>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</si>
  <si>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</si>
  <si>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</si>
  <si>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</si>
  <si>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</si>
  <si>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</si>
  <si>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</si>
  <si>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</si>
  <si>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</si>
  <si>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</si>
  <si>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</si>
  <si>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</si>
  <si>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</si>
  <si>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</si>
  <si>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</si>
  <si>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</si>
  <si>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</si>
  <si>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</si>
  <si>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</si>
  <si>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</si>
  <si>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</si>
  <si>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</si>
  <si>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</si>
  <si>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</si>
  <si>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</si>
  <si>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</si>
  <si>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</si>
  <si>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</si>
  <si>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</si>
  <si>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</si>
  <si>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</si>
  <si>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</si>
  <si>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</si>
  <si>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</si>
  <si>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</si>
  <si>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</si>
  <si>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</si>
  <si>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</si>
  <si>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</si>
  <si>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</si>
  <si>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</si>
  <si>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</si>
  <si>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</si>
  <si>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</si>
  <si>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</si>
  <si>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</si>
  <si>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</si>
  <si>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</si>
  <si>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</si>
  <si>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</si>
  <si>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</si>
  <si>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</si>
  <si>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</si>
  <si>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</si>
  <si>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</si>
  <si>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</si>
  <si>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</si>
  <si>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</si>
  <si>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</si>
  <si>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</si>
  <si>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</si>
  <si>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</si>
  <si>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</si>
  <si>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</si>
  <si>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</si>
  <si>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</si>
  <si>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</si>
  <si>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</si>
  <si>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</si>
  <si>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</si>
  <si>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</si>
  <si>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</si>
  <si>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</si>
  <si>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</si>
  <si>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</si>
  <si>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</si>
  <si>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</si>
  <si>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</si>
  <si>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</si>
  <si>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</si>
  <si>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</si>
  <si>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</si>
  <si>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</si>
  <si>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</si>
  <si>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</si>
  <si>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</si>
  <si>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</si>
  <si>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</si>
  <si>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</si>
  <si>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</si>
  <si>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</si>
  <si>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</si>
  <si>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</si>
  <si>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</si>
  <si>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</si>
  <si>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</si>
  <si>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</si>
  <si>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</si>
  <si>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</si>
  <si>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</si>
  <si>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</si>
  <si>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</si>
  <si>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</si>
  <si>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</si>
  <si>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</si>
  <si>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</si>
  <si>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</si>
  <si>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</si>
  <si>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</si>
  <si>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</si>
  <si>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</si>
  <si>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</si>
  <si>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</si>
  <si>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</si>
  <si>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</si>
  <si>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</si>
  <si>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</si>
  <si>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</si>
  <si>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</si>
  <si>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</si>
  <si>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</si>
  <si>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</si>
  <si>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</si>
  <si>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</si>
  <si>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</si>
  <si>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</si>
  <si>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</si>
  <si>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</si>
  <si>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</si>
  <si>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</si>
  <si>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</si>
  <si>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</si>
  <si>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</si>
  <si>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</si>
  <si>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</si>
  <si>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</si>
  <si>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</si>
  <si>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</si>
  <si>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</si>
  <si>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</si>
  <si>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</si>
  <si>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</si>
  <si>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</si>
  <si>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</si>
  <si>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</si>
  <si>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</si>
  <si>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</si>
  <si>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</si>
  <si>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</si>
  <si>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</si>
  <si>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</si>
  <si>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</si>
  <si>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</si>
  <si>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</si>
  <si>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</si>
  <si>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</si>
  <si>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</si>
  <si>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</si>
  <si>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</si>
  <si>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</si>
  <si>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</si>
  <si>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</si>
  <si>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</si>
  <si>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</si>
  <si>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</si>
  <si>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</si>
  <si>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</si>
  <si>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</si>
  <si>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</si>
  <si>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</si>
  <si>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</si>
  <si>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</si>
  <si>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</si>
  <si>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</si>
  <si>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</si>
  <si>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</si>
  <si>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</si>
  <si>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</si>
  <si>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</si>
  <si>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</si>
  <si>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</si>
  <si>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</si>
  <si>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</si>
  <si>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</si>
  <si>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</si>
  <si>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</si>
  <si>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</si>
  <si>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</si>
  <si>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</si>
  <si>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</si>
  <si>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</si>
  <si>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</si>
  <si>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</si>
  <si>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</si>
  <si>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</si>
  <si>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</si>
  <si>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</si>
  <si>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</si>
  <si>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</si>
  <si>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</si>
  <si>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</si>
  <si>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</si>
  <si>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</si>
  <si>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</si>
  <si>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</si>
  <si>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</si>
  <si>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</si>
  <si>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</si>
  <si>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</si>
  <si>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</si>
  <si>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</si>
  <si>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</si>
  <si>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</si>
  <si>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</si>
  <si>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</si>
  <si>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</si>
  <si>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</si>
  <si>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</si>
  <si>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</si>
  <si>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</si>
  <si>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</si>
  <si>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</si>
  <si>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</si>
  <si>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</si>
  <si>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</si>
  <si>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</si>
  <si>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</si>
  <si>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</si>
  <si>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</si>
  <si>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</si>
  <si>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</si>
  <si>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</si>
  <si>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</si>
  <si>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</si>
  <si>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</si>
  <si>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</si>
  <si>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</si>
  <si>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</si>
  <si>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</si>
  <si>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</si>
  <si>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</si>
  <si>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</si>
  <si>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</si>
  <si>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</si>
  <si>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</si>
  <si>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</si>
  <si>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</si>
  <si>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</si>
  <si>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</si>
  <si>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</si>
  <si>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</si>
  <si>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</si>
  <si>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</si>
  <si>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</si>
  <si>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</si>
  <si>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</si>
  <si>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</si>
  <si>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</si>
  <si>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</si>
  <si>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</si>
  <si>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</si>
  <si>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</si>
  <si>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</si>
  <si>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</si>
  <si>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</si>
  <si>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</si>
  <si>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</si>
  <si>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</si>
  <si>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</si>
  <si>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</si>
  <si>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</si>
  <si>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</si>
  <si>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</si>
  <si>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</si>
  <si>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</si>
  <si>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</si>
  <si>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</si>
  <si>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</si>
  <si>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</si>
  <si>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</si>
  <si>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</si>
  <si>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</si>
  <si>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</si>
  <si>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</si>
  <si>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</si>
  <si>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</si>
  <si>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</si>
  <si>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</si>
  <si>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</si>
  <si>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</si>
  <si>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</si>
  <si>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</si>
  <si>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</si>
  <si>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</si>
  <si>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</si>
  <si>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</si>
  <si>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</si>
  <si>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</si>
  <si>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</si>
  <si>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</si>
  <si>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</si>
  <si>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</si>
  <si>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</si>
  <si>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</si>
  <si>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</si>
  <si>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</si>
  <si>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</si>
  <si>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</si>
  <si>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</si>
  <si>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</si>
  <si>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</si>
  <si>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</si>
  <si>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</si>
  <si>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</si>
  <si>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</si>
  <si>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</si>
  <si>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</si>
  <si>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</si>
  <si>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</si>
  <si>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</si>
  <si>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</si>
  <si>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</si>
  <si>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</si>
  <si>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</si>
  <si>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</si>
  <si>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</si>
  <si>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</si>
  <si>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</si>
  <si>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</si>
  <si>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</si>
  <si>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</si>
  <si>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</si>
  <si>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</si>
  <si>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</si>
  <si>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</si>
  <si>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</si>
  <si>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</si>
  <si>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</si>
  <si>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</si>
  <si>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</si>
  <si>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</si>
  <si>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</si>
  <si>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</si>
  <si>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</si>
  <si>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</si>
  <si>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</si>
  <si>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</si>
  <si>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</si>
  <si>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</si>
  <si>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</si>
  <si>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</si>
  <si>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</si>
  <si>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</si>
  <si>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</si>
  <si>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</si>
  <si>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</si>
  <si>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</si>
  <si>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</si>
  <si>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</si>
  <si>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</si>
  <si>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</si>
  <si>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</si>
  <si>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</si>
  <si>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</si>
  <si>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</si>
  <si>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</si>
  <si>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</si>
  <si>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</si>
  <si>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</si>
  <si>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</si>
  <si>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</si>
  <si>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</si>
  <si>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</si>
  <si>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</si>
  <si>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</si>
  <si>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</si>
  <si>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</si>
  <si>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</si>
  <si>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</si>
  <si>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</si>
  <si>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</si>
  <si>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</si>
  <si>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</si>
  <si>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</si>
  <si>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</si>
  <si>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</si>
  <si>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</si>
  <si>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</si>
  <si>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</si>
  <si>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</si>
  <si>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</si>
  <si>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</si>
  <si>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</si>
  <si>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</si>
  <si>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</si>
  <si>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</si>
  <si>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</si>
  <si>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</si>
  <si>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</si>
  <si>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</si>
  <si>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</si>
  <si>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</si>
  <si>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</si>
  <si>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</si>
  <si>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</si>
  <si>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</si>
  <si>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</si>
  <si>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</si>
  <si>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</si>
  <si>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</si>
  <si>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</si>
  <si>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</si>
  <si>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</si>
  <si>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</si>
  <si>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</si>
  <si>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</si>
  <si>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</si>
  <si>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</si>
  <si>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</si>
  <si>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</si>
  <si>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</si>
  <si>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</si>
  <si>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</si>
  <si>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</si>
  <si>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</si>
  <si>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</si>
  <si>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</si>
  <si>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</si>
  <si>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</si>
  <si>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</si>
  <si>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</si>
  <si>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</si>
  <si>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</si>
  <si>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</si>
  <si>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</si>
  <si>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</si>
  <si>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</si>
  <si>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</si>
  <si>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</si>
  <si>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</si>
  <si>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</si>
  <si>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</si>
  <si>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</si>
  <si>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</si>
  <si>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</si>
  <si>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</si>
  <si>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</si>
  <si>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</si>
  <si>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</si>
  <si>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</si>
  <si>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</si>
  <si>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</si>
  <si>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</si>
  <si>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</si>
  <si>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</si>
  <si>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</si>
  <si>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</si>
  <si>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</si>
  <si>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</si>
  <si>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</si>
  <si>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</si>
  <si>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</si>
  <si>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</si>
  <si>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</si>
  <si>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</si>
  <si>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</si>
  <si>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</si>
  <si>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</si>
  <si>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</si>
  <si>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</si>
  <si>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</si>
  <si>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</si>
  <si>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</si>
  <si>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</si>
  <si>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</si>
  <si>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</si>
  <si>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</si>
  <si>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</si>
  <si>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</si>
  <si>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</si>
  <si>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</si>
  <si>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</si>
  <si>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</si>
  <si>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</si>
  <si>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</si>
  <si>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</si>
  <si>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</si>
  <si>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</si>
  <si>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</si>
  <si>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</si>
  <si>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</si>
  <si>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</si>
  <si>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</si>
  <si>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</si>
  <si>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</si>
  <si>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</si>
  <si>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</si>
  <si>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</si>
  <si>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</si>
  <si>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</si>
  <si>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</si>
  <si>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</si>
  <si>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</si>
  <si>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</si>
  <si>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</si>
  <si>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</si>
  <si>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</si>
  <si>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</si>
  <si>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</si>
  <si>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</si>
  <si>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</si>
  <si>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</si>
  <si>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</si>
  <si>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</si>
  <si>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</si>
  <si>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</si>
  <si>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</si>
  <si>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</si>
  <si>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</si>
  <si>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</si>
  <si>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</si>
  <si>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</si>
  <si>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</si>
  <si>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</si>
  <si>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</si>
  <si>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</si>
  <si>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</si>
  <si>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</si>
  <si>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</si>
  <si>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</si>
  <si>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</si>
  <si>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</si>
  <si>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</si>
  <si>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</si>
  <si>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</si>
  <si>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</si>
  <si>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</si>
  <si>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</si>
  <si>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</si>
  <si>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</si>
  <si>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</si>
  <si>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</si>
  <si>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</si>
  <si>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</si>
  <si>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</si>
  <si>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</si>
  <si>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</si>
  <si>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</si>
  <si>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</si>
  <si>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</si>
  <si>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</si>
  <si>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</si>
  <si>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</si>
  <si>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</si>
  <si>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</si>
  <si>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</si>
  <si>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</si>
  <si>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</si>
  <si>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</si>
  <si>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</si>
  <si>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</si>
  <si>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</si>
  <si>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</si>
  <si>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</si>
  <si>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</si>
  <si>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</si>
  <si>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</si>
  <si>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</si>
  <si>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</si>
  <si>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</si>
  <si>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</si>
  <si>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</si>
  <si>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</si>
  <si>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</si>
  <si>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</si>
  <si>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</si>
  <si>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</si>
  <si>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</si>
  <si>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</si>
  <si>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</si>
  <si>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</si>
  <si>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</si>
  <si>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</si>
  <si>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</si>
  <si>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</si>
  <si>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</si>
  <si>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</si>
  <si>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</si>
  <si>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</si>
  <si>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</si>
  <si>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</si>
  <si>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</si>
  <si>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</si>
  <si>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</si>
  <si>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</si>
  <si>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</si>
  <si>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</si>
  <si>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</si>
  <si>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</si>
  <si>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</si>
  <si>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</si>
  <si>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</si>
  <si>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</si>
  <si>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</si>
  <si>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</si>
  <si>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</si>
  <si>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</si>
  <si>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</si>
  <si>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</si>
  <si>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</si>
  <si>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</si>
  <si>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</si>
  <si>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</si>
  <si>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</si>
  <si>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</si>
  <si>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</si>
  <si>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</si>
  <si>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</si>
  <si>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</si>
  <si>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</si>
  <si>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</si>
  <si>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</si>
  <si>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</si>
  <si>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</si>
  <si>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</si>
  <si>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</si>
  <si>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</si>
  <si>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</si>
  <si>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</si>
  <si>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</si>
  <si>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</si>
  <si>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</si>
  <si>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</si>
  <si>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</si>
  <si>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</si>
  <si>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</si>
  <si>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</si>
  <si>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</si>
  <si>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</si>
  <si>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</si>
  <si>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</si>
  <si>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</si>
  <si>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</si>
  <si>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</si>
  <si>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</si>
  <si>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</si>
  <si>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</si>
  <si>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</si>
  <si>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</si>
  <si>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</si>
  <si>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</si>
  <si>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</si>
  <si>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</si>
  <si>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</si>
  <si>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</si>
  <si>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</si>
  <si>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</si>
  <si>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</si>
  <si>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</si>
  <si>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</si>
  <si>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</si>
  <si>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</si>
  <si>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</si>
  <si>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</si>
  <si>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</si>
  <si>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</si>
  <si>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</si>
  <si>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</si>
  <si>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</si>
  <si>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</si>
  <si>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</si>
  <si>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</si>
  <si>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</si>
  <si>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</si>
  <si>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</si>
  <si>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</si>
  <si>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</si>
  <si>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</si>
  <si>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</si>
  <si>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</si>
  <si>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</si>
  <si>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</si>
  <si>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</si>
  <si>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</si>
  <si>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</si>
  <si>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</si>
  <si>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</si>
  <si>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</si>
  <si>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</si>
  <si>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</si>
  <si>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</si>
  <si>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</si>
  <si>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</si>
  <si>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</si>
  <si>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</si>
  <si>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</si>
  <si>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</si>
  <si>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</si>
  <si>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</si>
  <si>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</si>
  <si>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</si>
  <si>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</si>
  <si>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</si>
  <si>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</si>
  <si>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</si>
  <si>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</si>
  <si>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</si>
  <si>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</si>
  <si>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</si>
  <si>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</si>
  <si>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</si>
  <si>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</si>
  <si>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</si>
  <si>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</si>
  <si>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</si>
  <si>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</si>
  <si>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</si>
  <si>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</si>
  <si>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</si>
  <si>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</si>
  <si>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</si>
  <si>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</si>
  <si>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</si>
  <si>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</si>
  <si>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</si>
  <si>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</si>
  <si>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</si>
  <si>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</si>
  <si>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</si>
  <si>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</si>
  <si>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</si>
  <si>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</si>
  <si>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</si>
  <si>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</si>
  <si>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</si>
  <si>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</si>
  <si>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</si>
  <si>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</si>
  <si>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</si>
  <si>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</si>
  <si>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</si>
  <si>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</si>
  <si>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</si>
  <si>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</si>
  <si>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</si>
  <si>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</si>
  <si>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</si>
  <si>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</si>
  <si>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</si>
  <si>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</si>
  <si>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</si>
  <si>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</si>
  <si>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</si>
  <si>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</si>
  <si>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</si>
  <si>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</si>
  <si>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</si>
  <si>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</si>
  <si>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</si>
  <si>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</si>
  <si>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</si>
  <si>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</si>
  <si>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</si>
  <si>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</si>
  <si>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</si>
  <si>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</si>
  <si>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</si>
  <si>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</si>
  <si>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</si>
  <si>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</si>
  <si>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</si>
  <si>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</si>
  <si>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</si>
  <si>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</si>
  <si>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</si>
  <si>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</si>
  <si>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</si>
  <si>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</si>
  <si>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</si>
  <si>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</si>
  <si>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</si>
  <si>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</si>
  <si>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</si>
  <si>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</si>
  <si>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</si>
  <si>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</si>
  <si>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</si>
  <si>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</si>
  <si>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</si>
  <si>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</si>
  <si>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</si>
  <si>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</si>
  <si>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</si>
  <si>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</si>
  <si>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</si>
  <si>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</si>
  <si>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</si>
  <si>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</si>
  <si>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</si>
  <si>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</si>
  <si>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</si>
  <si>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</si>
  <si>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</si>
  <si>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</si>
  <si>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</si>
  <si>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</si>
  <si>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</si>
  <si>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</si>
  <si>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</si>
  <si>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</si>
  <si>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</si>
  <si>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</si>
  <si>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</si>
  <si>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</si>
  <si>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</si>
  <si>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</si>
  <si>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</si>
  <si>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</si>
  <si>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</si>
  <si>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</si>
  <si>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</si>
  <si>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</si>
  <si>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</si>
  <si>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</si>
  <si>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</si>
  <si>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</si>
  <si>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</si>
  <si>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</si>
  <si>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</si>
  <si>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</si>
  <si>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</si>
  <si>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</si>
  <si>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</si>
  <si>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</si>
  <si>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</si>
  <si>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</si>
  <si>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</si>
  <si>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</si>
  <si>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</si>
  <si>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</si>
  <si>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</si>
  <si>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</si>
  <si>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</si>
  <si>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</si>
  <si>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</si>
  <si>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</si>
  <si>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</si>
  <si>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</si>
  <si>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</si>
  <si>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</si>
  <si>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</si>
  <si>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</si>
  <si>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</si>
  <si>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</si>
  <si>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</si>
  <si>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</si>
  <si>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</si>
  <si>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</si>
  <si>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</si>
  <si>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</si>
  <si>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</si>
  <si>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</si>
  <si>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</si>
  <si>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</si>
  <si>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</si>
  <si>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</si>
  <si>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</si>
  <si>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</si>
  <si>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</si>
  <si>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</si>
  <si>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</si>
  <si>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</si>
  <si>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</si>
  <si>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</si>
  <si>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</si>
  <si>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</si>
  <si>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</si>
  <si>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</si>
  <si>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</si>
  <si>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</si>
  <si>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</si>
  <si>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</si>
  <si>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</si>
  <si>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</si>
  <si>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</si>
  <si>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</si>
  <si>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</si>
  <si>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</si>
  <si>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</si>
  <si>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</si>
  <si>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</si>
  <si>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</si>
  <si>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</si>
  <si>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</si>
  <si>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</si>
  <si>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</si>
  <si>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</si>
  <si>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</si>
  <si>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</si>
  <si>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</si>
  <si>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</si>
  <si>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</si>
  <si>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</si>
  <si>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</si>
  <si>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</si>
  <si>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</si>
  <si>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</si>
  <si>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</si>
  <si>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</si>
  <si>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</si>
  <si>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</si>
  <si>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</si>
  <si>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</si>
  <si>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</si>
  <si>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</si>
  <si>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</si>
  <si>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</si>
  <si>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</si>
  <si>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</si>
  <si>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</si>
  <si>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</si>
  <si>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</si>
  <si>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</si>
  <si>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</si>
  <si>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</si>
  <si>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</si>
  <si>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</si>
  <si>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</si>
  <si>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</si>
  <si>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</si>
  <si>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</si>
  <si>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</si>
  <si>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</si>
  <si>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</si>
  <si>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</si>
  <si>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</si>
  <si>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</si>
  <si>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</si>
  <si>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</si>
  <si>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</si>
  <si>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</si>
  <si>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</si>
  <si>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</si>
  <si>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</si>
  <si>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</si>
  <si>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</si>
  <si>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</si>
  <si>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</si>
  <si>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</si>
  <si>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</si>
  <si>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</si>
  <si>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</si>
  <si>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</si>
  <si>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</si>
  <si>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</si>
  <si>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</si>
  <si>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</si>
  <si>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</si>
  <si>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</si>
  <si>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</si>
  <si>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</si>
  <si>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</si>
  <si>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</si>
  <si>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</si>
  <si>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</si>
  <si>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</si>
  <si>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</si>
  <si>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</si>
  <si>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</si>
  <si>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</si>
  <si>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</si>
  <si>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</si>
  <si>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</si>
  <si>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</si>
  <si>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</si>
  <si>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</si>
  <si>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</si>
  <si>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</si>
  <si>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</si>
  <si>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</si>
  <si>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</si>
  <si>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</si>
  <si>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</si>
  <si>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</si>
  <si>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</si>
  <si>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</si>
  <si>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</si>
  <si>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</si>
  <si>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</si>
  <si>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</si>
  <si>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</si>
  <si>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</si>
  <si>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</si>
  <si>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</si>
  <si>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</si>
  <si>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</si>
  <si>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</si>
  <si>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</si>
  <si>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</si>
  <si>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</si>
  <si>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</si>
  <si>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</si>
  <si>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</si>
  <si>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</si>
  <si>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</si>
  <si>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</si>
  <si>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</si>
  <si>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</si>
  <si>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</si>
  <si>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</si>
  <si>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</si>
  <si>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</si>
  <si>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</si>
  <si>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</si>
  <si>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</si>
  <si>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</si>
  <si>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</si>
  <si>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</si>
  <si>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</si>
  <si>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</si>
  <si>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</si>
  <si>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</si>
  <si>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</si>
  <si>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</si>
  <si>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</si>
  <si>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</si>
  <si>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</si>
  <si>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</si>
  <si>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</si>
  <si>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</si>
  <si>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</si>
  <si>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</si>
  <si>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</si>
  <si>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</si>
  <si>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</si>
  <si>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</si>
  <si>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</si>
  <si>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</si>
  <si>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</si>
  <si>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</si>
  <si>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</si>
  <si>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</si>
  <si>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</si>
  <si>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</si>
  <si>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</si>
  <si>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</si>
  <si>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</si>
  <si>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</si>
  <si>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</si>
  <si>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</si>
  <si>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</si>
  <si>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</si>
  <si>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</si>
  <si>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</si>
  <si>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</si>
  <si>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</si>
  <si>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</si>
  <si>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</si>
  <si>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</si>
  <si>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</si>
  <si>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</si>
  <si>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</si>
  <si>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</si>
  <si>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</si>
  <si>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</si>
  <si>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</si>
  <si>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</si>
  <si>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</si>
  <si>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</si>
  <si>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</si>
  <si>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</si>
  <si>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</si>
  <si>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</si>
  <si>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</si>
  <si>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</si>
  <si>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</si>
  <si>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</si>
  <si>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</si>
  <si>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</si>
  <si>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</si>
  <si>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</si>
  <si>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</si>
  <si>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</si>
  <si>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</si>
  <si>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</si>
  <si>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</si>
  <si>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</si>
  <si>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</si>
  <si>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</si>
  <si>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</si>
  <si>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</si>
  <si>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</si>
  <si>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</si>
  <si>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</si>
  <si>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</si>
  <si>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</si>
  <si>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</si>
  <si>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</si>
  <si>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</si>
  <si>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</si>
  <si>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</si>
  <si>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</si>
  <si>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</si>
  <si>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</si>
  <si>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</si>
  <si>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</si>
  <si>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</si>
  <si>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</si>
  <si>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</si>
  <si>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</si>
  <si>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</si>
  <si>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</si>
  <si>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</si>
  <si>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</si>
  <si>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</si>
  <si>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</si>
  <si>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</si>
  <si>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</si>
  <si>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</si>
  <si>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</si>
  <si>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</si>
  <si>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</si>
  <si>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</si>
  <si>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</si>
  <si>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</si>
  <si>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</si>
  <si>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</si>
  <si>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</si>
  <si>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</si>
  <si>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</si>
  <si>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</si>
  <si>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</si>
  <si>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</si>
  <si>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</si>
  <si>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</si>
  <si>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</si>
  <si>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</si>
  <si>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</si>
  <si>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</si>
  <si>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</si>
  <si>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</si>
  <si>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</si>
  <si>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</si>
  <si>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</si>
  <si>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</si>
  <si>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</si>
  <si>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</si>
  <si>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</si>
  <si>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</si>
  <si>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</si>
  <si>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</si>
  <si>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</si>
  <si>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</si>
  <si>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</si>
  <si>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</si>
  <si>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</si>
  <si>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</si>
  <si>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</si>
  <si>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</si>
  <si>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</si>
  <si>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</si>
  <si>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</si>
  <si>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</si>
  <si>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</si>
  <si>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</si>
  <si>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</si>
  <si>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</si>
  <si>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</si>
  <si>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</si>
  <si>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</si>
  <si>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</si>
  <si>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</si>
  <si>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</si>
  <si>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</si>
  <si>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</si>
  <si>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</si>
  <si>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</si>
  <si>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</si>
  <si>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</si>
  <si>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</si>
  <si>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</si>
  <si>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</si>
  <si>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</si>
  <si>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</si>
  <si>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</si>
  <si>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</si>
  <si>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</si>
  <si>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</si>
  <si>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</si>
  <si>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</si>
  <si>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</si>
  <si>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</si>
  <si>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</si>
  <si>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</si>
  <si>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</si>
  <si>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</si>
  <si>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</si>
  <si>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</si>
  <si>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</si>
  <si>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</si>
  <si>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</si>
  <si>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</si>
  <si>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</si>
  <si>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</si>
  <si>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</si>
  <si>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</si>
  <si>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</si>
  <si>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</si>
  <si>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</si>
  <si>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</si>
  <si>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</si>
  <si>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</si>
  <si>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</si>
  <si>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</si>
  <si>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</si>
  <si>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</si>
  <si>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</si>
  <si>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</si>
  <si>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</si>
  <si>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</si>
  <si>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</si>
  <si>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</si>
  <si>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</si>
  <si>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</si>
  <si>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</si>
  <si>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</si>
  <si>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</si>
  <si>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</si>
  <si>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</si>
  <si>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</si>
  <si>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</si>
  <si>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</si>
  <si>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</si>
  <si>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</si>
  <si>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</si>
  <si>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</si>
  <si>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</si>
  <si>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</si>
  <si>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</si>
  <si>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</si>
  <si>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</si>
  <si>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</si>
  <si>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</si>
  <si>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</si>
  <si>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</si>
  <si>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</si>
  <si>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</si>
  <si>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</si>
  <si>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</si>
  <si>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</si>
  <si>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</si>
  <si>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</si>
  <si>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</si>
  <si>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</si>
  <si>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</si>
  <si>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</si>
  <si>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</si>
  <si>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</si>
  <si>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</si>
  <si>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</si>
  <si>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</si>
  <si>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</si>
  <si>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</si>
  <si>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</si>
  <si>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</si>
  <si>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</si>
  <si>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</si>
  <si>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</si>
  <si>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</si>
  <si>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</si>
  <si>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</si>
  <si>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</si>
  <si>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</si>
  <si>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</si>
  <si>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</si>
  <si>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</si>
  <si>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</si>
  <si>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</si>
  <si>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</si>
  <si>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</si>
  <si>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</si>
  <si>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</si>
  <si>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</si>
  <si>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</si>
  <si>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</si>
  <si>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</si>
  <si>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</si>
  <si>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</si>
  <si>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</si>
  <si>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</si>
  <si>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</si>
  <si>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</si>
  <si>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</si>
  <si>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</si>
  <si>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</si>
  <si>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</si>
  <si>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</si>
  <si>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</si>
  <si>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</si>
  <si>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</si>
  <si>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</si>
  <si>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</si>
  <si>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</si>
  <si>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</si>
  <si>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</si>
  <si>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</si>
  <si>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</si>
  <si>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</si>
  <si>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</si>
  <si>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</si>
  <si>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</si>
  <si>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</si>
  <si>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</si>
  <si>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</si>
  <si>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</si>
  <si>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</si>
  <si>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</si>
  <si>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</si>
  <si>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</si>
  <si>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</si>
  <si>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</si>
  <si>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</si>
  <si>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</si>
  <si>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</si>
  <si>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</si>
  <si>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</si>
  <si>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</si>
  <si>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</si>
  <si>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</si>
  <si>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</si>
  <si>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</si>
  <si>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</si>
  <si>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</si>
  <si>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</si>
  <si>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</si>
  <si>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</si>
  <si>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</si>
  <si>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</si>
  <si>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</si>
  <si>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</si>
  <si>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</si>
  <si>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</si>
  <si>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</si>
  <si>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</si>
  <si>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</si>
  <si>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</si>
  <si>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</si>
  <si>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</si>
  <si>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</si>
  <si>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</si>
  <si>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</si>
  <si>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</si>
  <si>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</si>
  <si>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</si>
  <si>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</si>
  <si>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</si>
  <si>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</si>
  <si>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</si>
  <si>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</si>
  <si>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</si>
  <si>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</si>
  <si>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</si>
  <si>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</si>
  <si>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</si>
  <si>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</si>
  <si>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</si>
  <si>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</si>
  <si>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</si>
  <si>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</si>
  <si>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</si>
  <si>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</si>
  <si>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</si>
  <si>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</si>
  <si>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</si>
  <si>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</si>
  <si>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</si>
  <si>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</si>
  <si>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</si>
  <si>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</si>
  <si>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</si>
  <si>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</si>
  <si>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</si>
  <si>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</si>
  <si>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</si>
  <si>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</si>
  <si>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</si>
  <si>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</si>
  <si>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</si>
  <si>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</si>
  <si>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</si>
  <si>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</si>
  <si>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</si>
  <si>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</si>
  <si>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</si>
  <si>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</si>
  <si>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</si>
  <si>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</si>
  <si>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</si>
  <si>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</si>
  <si>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</si>
  <si>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</si>
  <si>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</si>
  <si>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</si>
  <si>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</si>
  <si>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</si>
  <si>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</si>
  <si>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</si>
  <si>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</si>
  <si>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</si>
  <si>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</si>
  <si>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</si>
  <si>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</si>
  <si>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</si>
  <si>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</si>
  <si>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</si>
  <si>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</si>
  <si>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</si>
  <si>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</si>
  <si>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</si>
  <si>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</si>
  <si>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</si>
  <si>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</si>
  <si>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</si>
  <si>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</si>
  <si>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</si>
  <si>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</si>
  <si>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</si>
  <si>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</si>
  <si>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</si>
  <si>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</si>
  <si>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</si>
  <si>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</si>
  <si>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</si>
  <si>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</si>
  <si>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</si>
  <si>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</si>
  <si>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</si>
  <si>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</si>
  <si>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</si>
  <si>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</si>
  <si>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</si>
  <si>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</si>
  <si>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</si>
  <si>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</si>
  <si>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</si>
  <si>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</si>
  <si>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</si>
  <si>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</si>
  <si>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</si>
  <si>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</si>
  <si>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</si>
  <si>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</si>
  <si>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</si>
  <si>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</si>
  <si>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</si>
  <si>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</si>
  <si>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</si>
  <si>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</si>
  <si>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</si>
  <si>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</si>
  <si>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</si>
  <si>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</si>
  <si>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</si>
  <si>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</si>
  <si>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</si>
  <si>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</si>
  <si>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</si>
  <si>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</si>
  <si>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</si>
  <si>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</si>
  <si>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</si>
  <si>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</si>
  <si>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</si>
  <si>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</si>
  <si>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</si>
  <si>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</si>
  <si>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</si>
  <si>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</si>
  <si>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</si>
  <si>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</si>
  <si>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</si>
  <si>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</si>
  <si>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</si>
  <si>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</si>
  <si>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</si>
  <si>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</si>
  <si>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</si>
  <si>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</si>
  <si>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</si>
  <si>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</si>
  <si>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</si>
  <si>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</si>
  <si>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</si>
  <si>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</si>
  <si>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</si>
  <si>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</si>
  <si>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</si>
  <si>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</si>
  <si>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</si>
  <si>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</si>
  <si>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</si>
  <si>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</si>
  <si>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</si>
  <si>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</si>
  <si>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</si>
  <si>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</si>
  <si>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</si>
  <si>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</si>
  <si>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</si>
  <si>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</si>
  <si>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</si>
  <si>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</si>
  <si>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</si>
  <si>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</si>
  <si>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</si>
  <si>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</si>
  <si>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</si>
  <si>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</si>
  <si>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</si>
  <si>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</si>
  <si>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</si>
  <si>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</si>
  <si>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</si>
  <si>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</si>
  <si>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</si>
  <si>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</si>
  <si>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</si>
  <si>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</si>
  <si>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</si>
  <si>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</si>
  <si>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</si>
  <si>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</si>
  <si>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</si>
  <si>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</si>
  <si>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</si>
  <si>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</si>
  <si>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</si>
  <si>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</si>
  <si>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</si>
  <si>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</si>
  <si>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</si>
  <si>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</si>
  <si>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</si>
  <si>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</si>
  <si>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</si>
  <si>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</si>
  <si>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</si>
  <si>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</si>
  <si>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</si>
  <si>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</si>
  <si>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</si>
  <si>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</si>
  <si>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</si>
  <si>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</si>
  <si>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</si>
  <si>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</si>
  <si>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</si>
  <si>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</si>
  <si>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</si>
  <si>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</si>
  <si>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</si>
  <si>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</si>
  <si>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</si>
  <si>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</si>
  <si>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</si>
  <si>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</si>
  <si>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</si>
  <si>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</si>
  <si>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</si>
  <si>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</si>
  <si>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</si>
  <si>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</si>
  <si>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</si>
  <si>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</si>
  <si>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</si>
  <si>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</si>
  <si>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</si>
  <si>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</si>
  <si>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</si>
  <si>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</si>
  <si>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</si>
  <si>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</si>
  <si>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</si>
  <si>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</si>
  <si>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</si>
  <si>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</si>
  <si>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</si>
  <si>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</si>
  <si>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</si>
  <si>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</si>
  <si>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</si>
  <si>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</si>
  <si>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</si>
  <si>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</si>
  <si>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</si>
  <si>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</si>
  <si>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</si>
  <si>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</si>
  <si>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</si>
  <si>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</si>
  <si>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</si>
  <si>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</si>
  <si>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</si>
  <si>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</si>
  <si>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</si>
  <si>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</si>
  <si>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</si>
  <si>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</si>
  <si>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</si>
  <si>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</si>
  <si>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</si>
  <si>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</si>
  <si>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</si>
  <si>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</si>
  <si>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</si>
  <si>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</si>
  <si>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</si>
  <si>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</si>
  <si>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</si>
  <si>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</si>
  <si>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</si>
  <si>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</si>
  <si>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</si>
  <si>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</si>
  <si>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</si>
  <si>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</si>
  <si>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</si>
  <si>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</si>
  <si>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</si>
  <si>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</si>
  <si>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</si>
  <si>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</si>
  <si>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</si>
  <si>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</si>
  <si>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</si>
  <si>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</si>
  <si>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</si>
  <si>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</si>
  <si>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</si>
  <si>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</si>
  <si>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</si>
  <si>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</si>
  <si>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</si>
  <si>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</si>
  <si>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</si>
  <si>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</si>
  <si>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</si>
  <si>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</si>
  <si>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</si>
  <si>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</si>
  <si>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</si>
  <si>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</si>
  <si>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</si>
  <si>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</si>
  <si>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</si>
  <si>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</si>
  <si>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</si>
  <si>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</si>
  <si>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</si>
  <si>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</si>
  <si>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</si>
  <si>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</si>
  <si>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</si>
  <si>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</si>
  <si>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</si>
  <si>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</si>
  <si>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</si>
  <si>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</si>
  <si>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</si>
  <si>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</si>
  <si>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</si>
  <si>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</si>
  <si>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</si>
  <si>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</si>
  <si>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</si>
  <si>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</si>
  <si>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</si>
  <si>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</si>
  <si>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</si>
  <si>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</si>
  <si>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</si>
  <si>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</si>
  <si>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</si>
  <si>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</si>
  <si>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</si>
  <si>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</si>
  <si>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</si>
  <si>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</si>
  <si>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</si>
  <si>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</si>
  <si>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</si>
  <si>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</si>
  <si>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</si>
  <si>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</si>
  <si>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</si>
  <si>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</si>
  <si>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</si>
  <si>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</si>
  <si>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</si>
  <si>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</si>
  <si>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</si>
  <si>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</si>
  <si>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</si>
  <si>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</si>
  <si>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</si>
  <si>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</si>
  <si>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</si>
  <si>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</si>
  <si>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</si>
  <si>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</si>
  <si>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</si>
  <si>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</si>
  <si>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</si>
  <si>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</si>
  <si>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</si>
  <si>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</si>
  <si>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</si>
  <si>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</si>
  <si>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</si>
  <si>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</si>
  <si>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</si>
  <si>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</si>
  <si>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</si>
  <si>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</si>
  <si>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</si>
  <si>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</si>
  <si>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</si>
  <si>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</si>
  <si>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</si>
  <si>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</si>
  <si>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</si>
  <si>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</si>
  <si>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</si>
  <si>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</si>
  <si>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</si>
  <si>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</si>
  <si>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</si>
  <si>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</si>
  <si>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</si>
  <si>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</si>
  <si>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</si>
  <si>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</si>
  <si>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</si>
  <si>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</si>
  <si>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</si>
  <si>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</si>
  <si>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</si>
  <si>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</si>
  <si>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</si>
  <si>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</si>
  <si>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</si>
  <si>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</si>
  <si>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</si>
  <si>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</si>
  <si>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</si>
  <si>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</si>
  <si>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</si>
  <si>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</si>
  <si>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</si>
  <si>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</si>
  <si>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</si>
  <si>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</si>
  <si>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</si>
  <si>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</si>
  <si>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</si>
  <si>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</si>
  <si>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</si>
  <si>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</si>
  <si>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</si>
  <si>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</si>
  <si>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</si>
  <si>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</si>
  <si>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</si>
  <si>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</si>
  <si>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</si>
  <si>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</si>
  <si>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</si>
  <si>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</si>
  <si>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</si>
  <si>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</si>
  <si>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</si>
  <si>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</si>
  <si>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</si>
  <si>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</si>
  <si>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</si>
  <si>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</si>
  <si>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</si>
  <si>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</si>
  <si>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</si>
  <si>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</si>
  <si>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</si>
  <si>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</si>
  <si>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</si>
  <si>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</si>
  <si>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</si>
  <si>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</si>
  <si>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</si>
  <si>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</si>
  <si>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</si>
  <si>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</si>
  <si>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</si>
  <si>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</si>
  <si>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</si>
  <si>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</si>
  <si>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</si>
  <si>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</si>
  <si>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</si>
  <si>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</si>
  <si>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</si>
  <si>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</si>
  <si>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</si>
  <si>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</si>
  <si>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</si>
  <si>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</si>
  <si>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</si>
  <si>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</si>
  <si>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</si>
  <si>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</si>
  <si>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</si>
  <si>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</si>
  <si>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</si>
  <si>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</si>
  <si>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</si>
  <si>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</si>
  <si>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</si>
  <si>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</si>
  <si>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</si>
  <si>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</si>
  <si>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</si>
  <si>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</si>
  <si>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</si>
  <si>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</si>
  <si>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</si>
  <si>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</si>
  <si>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</si>
  <si>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</si>
  <si>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</si>
  <si>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</si>
  <si>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</si>
  <si>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</si>
  <si>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</si>
  <si>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</si>
  <si>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</si>
  <si>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</si>
  <si>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</si>
  <si>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</si>
  <si>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</si>
  <si>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</si>
  <si>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</si>
  <si>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</si>
  <si>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</si>
  <si>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</si>
  <si>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</si>
  <si>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</si>
  <si>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</si>
  <si>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</si>
  <si>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</si>
  <si>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</si>
  <si>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</si>
  <si>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</si>
  <si>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</si>
  <si>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</si>
  <si>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</si>
  <si>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</si>
  <si>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</si>
  <si>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</si>
  <si>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</si>
  <si>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</si>
  <si>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</si>
  <si>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</si>
  <si>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</si>
  <si>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</si>
  <si>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</si>
  <si>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</si>
  <si>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</si>
  <si>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</si>
  <si>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</si>
  <si>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</si>
  <si>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</si>
  <si>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</si>
  <si>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</si>
  <si>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</si>
  <si>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</si>
  <si>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</si>
  <si>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</si>
  <si>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</si>
  <si>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</si>
  <si>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</si>
  <si>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</si>
  <si>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</si>
  <si>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</si>
  <si>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</si>
  <si>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</si>
  <si>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</si>
  <si>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</si>
  <si>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</si>
  <si>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</si>
  <si>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</si>
  <si>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</si>
  <si>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</si>
  <si>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</si>
  <si>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</si>
  <si>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</si>
  <si>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</si>
  <si>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</si>
  <si>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</si>
  <si>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</si>
  <si>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</si>
  <si>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</si>
  <si>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</si>
  <si>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</si>
  <si>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</si>
  <si>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</si>
  <si>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</si>
  <si>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</si>
  <si>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</si>
  <si>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</si>
  <si>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</si>
  <si>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</si>
  <si>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</si>
  <si>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</si>
  <si>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</si>
  <si>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</si>
  <si>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</si>
  <si>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</si>
  <si>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</si>
  <si>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</si>
  <si>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</si>
  <si>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</si>
  <si>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</si>
  <si>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</si>
  <si>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</si>
  <si>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</si>
  <si>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</si>
  <si>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</si>
  <si>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</si>
  <si>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</si>
  <si>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</si>
  <si>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</si>
  <si>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</si>
  <si>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</si>
  <si>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</si>
  <si>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</si>
  <si>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</si>
  <si>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</si>
  <si>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</si>
  <si>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</si>
  <si>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</si>
  <si>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</si>
  <si>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</si>
  <si>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</si>
  <si>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</si>
  <si>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</si>
  <si>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</si>
  <si>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</si>
  <si>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</si>
  <si>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</si>
  <si>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</si>
  <si>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</si>
  <si>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</si>
  <si>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</si>
  <si>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</si>
  <si>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</si>
  <si>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</si>
  <si>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</si>
  <si>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</si>
  <si>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</si>
  <si>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</si>
  <si>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</si>
  <si>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</si>
  <si>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</si>
  <si>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</si>
  <si>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</si>
  <si>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</si>
  <si>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</si>
  <si>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</si>
  <si>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</si>
  <si>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</si>
  <si>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</si>
  <si>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</si>
  <si>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</si>
  <si>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</si>
  <si>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</si>
  <si>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</si>
  <si>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</si>
  <si>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</si>
  <si>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</si>
  <si>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</si>
  <si>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</si>
  <si>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</si>
  <si>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</si>
  <si>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</si>
  <si>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</si>
  <si>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</si>
  <si>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</si>
  <si>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</si>
  <si>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</si>
  <si>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</si>
  <si>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</si>
  <si>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</si>
  <si>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</si>
  <si>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</si>
  <si>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</si>
  <si>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</si>
  <si>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</si>
  <si>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</si>
  <si>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</si>
  <si>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</si>
  <si>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</si>
  <si>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</si>
  <si>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</si>
  <si>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</si>
  <si>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</si>
  <si>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</si>
  <si>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</si>
  <si>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</si>
  <si>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</si>
  <si>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</si>
  <si>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</si>
  <si>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</si>
  <si>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</si>
  <si>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</si>
  <si>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</si>
  <si>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</si>
  <si>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</si>
  <si>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</si>
  <si>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</si>
  <si>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</si>
  <si>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</si>
  <si>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</si>
  <si>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</si>
  <si>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</si>
  <si>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</si>
  <si>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</si>
  <si>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</si>
  <si>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</si>
  <si>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</si>
  <si>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</si>
  <si>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</si>
  <si>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</si>
  <si>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</si>
  <si>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</si>
  <si>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</si>
  <si>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</si>
  <si>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</si>
  <si>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</si>
  <si>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</si>
  <si>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</si>
  <si>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</si>
  <si>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</si>
  <si>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</si>
  <si>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</si>
  <si>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</si>
  <si>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</si>
  <si>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</si>
  <si>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</si>
  <si>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</si>
  <si>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</si>
  <si>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</si>
  <si>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</si>
  <si>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</si>
  <si>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</si>
  <si>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</si>
  <si>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</si>
  <si>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</si>
  <si>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</si>
  <si>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</si>
  <si>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</si>
  <si>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</si>
  <si>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</si>
  <si>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</si>
  <si>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</si>
  <si>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</si>
  <si>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</si>
  <si>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</si>
  <si>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</si>
  <si>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</si>
  <si>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</si>
  <si>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</si>
  <si>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</si>
  <si>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</si>
  <si>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</si>
  <si>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</si>
  <si>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</si>
  <si>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</si>
  <si>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</si>
  <si>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</si>
  <si>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</si>
  <si>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</si>
  <si>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</si>
  <si>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</si>
  <si>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</si>
  <si>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</si>
  <si>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</si>
  <si>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</si>
  <si>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</si>
  <si>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</si>
  <si>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</si>
  <si>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</si>
  <si>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</si>
  <si>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</si>
  <si>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</si>
  <si>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</si>
  <si>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</si>
  <si>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</si>
  <si>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</si>
  <si>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</si>
  <si>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</si>
  <si>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</si>
  <si>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</si>
  <si>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</si>
  <si>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</si>
  <si>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</si>
  <si>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</si>
  <si>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</si>
  <si>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</si>
  <si>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</si>
  <si>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</si>
  <si>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</si>
  <si>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</si>
  <si>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</si>
  <si>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</si>
  <si>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</si>
  <si>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</si>
  <si>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</si>
  <si>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</si>
  <si>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</si>
  <si>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</si>
  <si>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</si>
  <si>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</si>
  <si>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</si>
  <si>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</si>
  <si>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</si>
  <si>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</si>
  <si>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</si>
  <si>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</si>
  <si>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</si>
  <si>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</si>
  <si>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</si>
  <si>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</si>
  <si>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</si>
  <si>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</si>
  <si>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</si>
  <si>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</si>
  <si>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</si>
  <si>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</si>
  <si>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</si>
  <si>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</si>
  <si>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</si>
  <si>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</si>
  <si>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</si>
  <si>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</si>
  <si>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</si>
  <si>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</si>
  <si>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</si>
  <si>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</si>
  <si>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</si>
  <si>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</si>
  <si>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</si>
  <si>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</si>
  <si>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</si>
  <si>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</si>
  <si>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</si>
  <si>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</si>
  <si>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</si>
  <si>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</si>
  <si>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</si>
  <si>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</si>
  <si>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</si>
  <si>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</si>
  <si>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</si>
  <si>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</si>
  <si>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</si>
  <si>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</si>
  <si>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</si>
  <si>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</si>
  <si>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</si>
  <si>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</si>
  <si>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</si>
  <si>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</si>
  <si>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</si>
  <si>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</si>
  <si>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</si>
  <si>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</si>
  <si>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</si>
  <si>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</si>
  <si>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</si>
  <si>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</si>
  <si>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</si>
  <si>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</si>
  <si>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</si>
  <si>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</si>
  <si>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</si>
  <si>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</si>
  <si>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</si>
  <si>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</si>
  <si>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</si>
  <si>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</si>
  <si>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</si>
  <si>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</si>
  <si>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</si>
  <si>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</si>
  <si>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</si>
  <si>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</si>
  <si>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</si>
  <si>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</si>
  <si>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</si>
  <si>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</si>
  <si>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</si>
  <si>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</si>
  <si>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</si>
  <si>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</si>
  <si>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</si>
  <si>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</si>
  <si>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</si>
  <si>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</si>
  <si>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</si>
  <si>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</si>
  <si>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</si>
  <si>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</si>
  <si>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</si>
  <si>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</si>
  <si>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</si>
  <si>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</si>
  <si>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</si>
  <si>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</si>
  <si>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</si>
  <si>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</si>
  <si>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</si>
  <si>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</si>
  <si>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</si>
  <si>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</si>
  <si>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</si>
  <si>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</si>
  <si>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</si>
  <si>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</si>
  <si>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</si>
  <si>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</si>
  <si>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</si>
  <si>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</si>
  <si>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</si>
  <si>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</si>
  <si>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</si>
  <si>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</si>
  <si>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</si>
  <si>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</si>
  <si>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</si>
  <si>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</si>
  <si>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</si>
  <si>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</si>
  <si>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</si>
  <si>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</si>
  <si>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</si>
  <si>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</si>
  <si>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</si>
  <si>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</si>
  <si>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</si>
  <si>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</si>
  <si>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</si>
  <si>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</si>
  <si>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</si>
  <si>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</si>
  <si>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</si>
  <si>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</si>
  <si>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</si>
  <si>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</si>
  <si>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</si>
  <si>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</si>
  <si>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</si>
  <si>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</si>
  <si>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</si>
  <si>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</si>
  <si>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</si>
  <si>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</si>
  <si>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</si>
  <si>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</si>
  <si>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</si>
  <si>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</si>
  <si>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</si>
  <si>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</si>
  <si>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</si>
  <si>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</si>
  <si>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</si>
  <si>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</si>
  <si>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</si>
  <si>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</si>
  <si>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</si>
  <si>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</si>
  <si>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</si>
  <si>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</si>
  <si>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</si>
  <si>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</si>
  <si>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</si>
  <si>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</si>
  <si>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</si>
  <si>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</si>
  <si>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</si>
  <si>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</si>
  <si>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</si>
  <si>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</si>
  <si>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</si>
  <si>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</si>
  <si>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</si>
  <si>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</si>
  <si>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</si>
  <si>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</si>
  <si>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</si>
  <si>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</si>
  <si>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</si>
  <si>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</si>
  <si>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</si>
  <si>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</si>
  <si>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</si>
  <si>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</si>
  <si>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</si>
  <si>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</si>
  <si>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</si>
  <si>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</si>
  <si>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</si>
  <si>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</si>
  <si>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</si>
  <si>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</si>
  <si>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</si>
  <si>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</si>
  <si>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</si>
  <si>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</si>
  <si>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</si>
  <si>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</si>
  <si>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</si>
  <si>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</si>
  <si>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</si>
  <si>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</si>
  <si>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</si>
  <si>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</si>
  <si>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</si>
  <si>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</si>
  <si>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</si>
  <si>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</si>
  <si>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</si>
  <si>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</si>
  <si>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</si>
  <si>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</si>
  <si>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</si>
  <si>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</si>
  <si>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</si>
  <si>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</si>
  <si>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</si>
  <si>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</si>
  <si>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</si>
  <si>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</si>
  <si>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</si>
  <si>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</si>
  <si>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</si>
  <si>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</si>
  <si>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</si>
  <si>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</si>
  <si>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</si>
  <si>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</si>
  <si>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</si>
  <si>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</si>
  <si>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</si>
  <si>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</si>
  <si>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</si>
  <si>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</si>
  <si>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</si>
  <si>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</si>
  <si>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</si>
  <si>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</si>
  <si>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</si>
  <si>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</si>
  <si>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</si>
  <si>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</si>
  <si>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</si>
  <si>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</si>
  <si>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</si>
  <si>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</si>
  <si>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</si>
  <si>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</si>
  <si>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</si>
  <si>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</si>
  <si>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</si>
  <si>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</si>
  <si>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</si>
  <si>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</si>
  <si>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</si>
  <si>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</si>
  <si>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</si>
  <si>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</si>
  <si>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</si>
  <si>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</si>
  <si>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</si>
  <si>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</si>
  <si>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</si>
  <si>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</si>
  <si>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</si>
  <si>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</si>
  <si>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</si>
  <si>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</si>
  <si>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</si>
  <si>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</si>
  <si>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</si>
  <si>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</si>
  <si>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</si>
  <si>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</si>
  <si>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</si>
  <si>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</si>
  <si>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</si>
  <si>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</si>
  <si>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</si>
  <si>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</si>
  <si>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</si>
  <si>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</si>
  <si>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</si>
  <si>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</si>
  <si>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</si>
  <si>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</si>
  <si>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</si>
  <si>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</si>
  <si>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</si>
  <si>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</si>
  <si>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</si>
  <si>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</si>
  <si>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</si>
  <si>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</si>
  <si>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</si>
  <si>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</si>
  <si>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</si>
  <si>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</si>
  <si>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</si>
  <si>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</si>
  <si>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</si>
  <si>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</si>
  <si>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</si>
  <si>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</si>
  <si>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</si>
  <si>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</si>
  <si>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</si>
  <si>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</si>
  <si>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</si>
  <si>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</si>
  <si>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</si>
  <si>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</si>
  <si>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</si>
  <si>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</si>
  <si>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</si>
  <si>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</si>
  <si>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</si>
  <si>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</si>
  <si>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</si>
  <si>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</si>
  <si>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</si>
  <si>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</si>
  <si>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</si>
  <si>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</si>
  <si>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</si>
  <si>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</si>
  <si>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</si>
  <si>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</si>
  <si>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</si>
  <si>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</si>
  <si>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</si>
  <si>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</si>
  <si>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</si>
  <si>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</si>
  <si>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</si>
  <si>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</si>
  <si>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</si>
  <si>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</si>
  <si>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</si>
  <si>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</si>
  <si>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</si>
  <si>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</si>
  <si>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</si>
  <si>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</si>
  <si>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</si>
  <si>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</si>
  <si>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</si>
  <si>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</si>
  <si>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</si>
  <si>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</si>
  <si>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</si>
  <si>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</si>
  <si>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</si>
  <si>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</si>
  <si>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</si>
  <si>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</si>
  <si>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</si>
  <si>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</si>
  <si>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</si>
  <si>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</si>
  <si>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</si>
  <si>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</si>
  <si>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</si>
  <si>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</si>
  <si>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</si>
  <si>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</si>
  <si>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</si>
  <si>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</si>
  <si>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</si>
  <si>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</si>
  <si>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</si>
  <si>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</si>
  <si>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</si>
  <si>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</si>
  <si>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</si>
  <si>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</si>
  <si>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</si>
  <si>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</si>
  <si>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</si>
  <si>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</si>
  <si>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</si>
  <si>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</si>
  <si>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</si>
  <si>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</si>
  <si>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</si>
  <si>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</si>
  <si>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</si>
  <si>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</si>
  <si>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</si>
  <si>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</si>
  <si>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</si>
  <si>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</si>
  <si>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</si>
  <si>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</si>
  <si>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</si>
  <si>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</si>
  <si>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</si>
  <si>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</si>
  <si>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</si>
  <si>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</si>
  <si>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</si>
  <si>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</si>
  <si>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</si>
  <si>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</si>
  <si>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</si>
  <si>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</si>
  <si>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</si>
  <si>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</si>
  <si>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</si>
  <si>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</si>
  <si>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</si>
  <si>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</si>
  <si>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</si>
  <si>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</si>
  <si>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</si>
  <si>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</si>
  <si>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</si>
  <si>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</si>
  <si>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</si>
  <si>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</si>
  <si>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</si>
  <si>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</si>
  <si>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</si>
  <si>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</si>
  <si>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</si>
  <si>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</si>
  <si>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</si>
  <si>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</si>
  <si>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</si>
  <si>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</si>
  <si>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</si>
  <si>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</si>
  <si>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</si>
  <si>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</si>
  <si>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</si>
  <si>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</si>
  <si>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</si>
  <si>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</si>
  <si>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</si>
  <si>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</si>
  <si>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</si>
  <si>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</si>
  <si>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</si>
  <si>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</si>
  <si>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</si>
  <si>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</si>
  <si>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</si>
  <si>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</si>
  <si>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</si>
  <si>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</si>
  <si>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</si>
  <si>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</si>
  <si>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</si>
  <si>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</si>
  <si>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</si>
  <si>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</si>
  <si>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</si>
  <si>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</si>
  <si>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</si>
  <si>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</si>
  <si>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</si>
  <si>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</si>
  <si>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</si>
  <si>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</si>
  <si>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</si>
  <si>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</si>
  <si>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</si>
  <si>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</si>
  <si>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</si>
  <si>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</si>
  <si>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</si>
  <si>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</si>
  <si>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</si>
  <si>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</si>
  <si>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</si>
  <si>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</si>
  <si>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</si>
  <si>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</si>
  <si>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</si>
  <si>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</si>
  <si>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</si>
  <si>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</si>
  <si>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</si>
  <si>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</si>
  <si>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</si>
  <si>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</si>
  <si>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</si>
  <si>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</si>
  <si>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</si>
  <si>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</si>
  <si>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</si>
  <si>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</si>
  <si>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</si>
  <si>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</si>
  <si>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</si>
  <si>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</si>
  <si>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</si>
  <si>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</si>
  <si>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</si>
  <si>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</si>
  <si>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</si>
  <si>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</si>
  <si>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</si>
  <si>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</si>
  <si>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</si>
  <si>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</si>
  <si>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</si>
  <si>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</si>
  <si>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</si>
  <si>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</si>
  <si>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</si>
  <si>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</si>
  <si>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</si>
  <si>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</si>
  <si>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</si>
  <si>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</si>
  <si>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</si>
  <si>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</si>
  <si>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</si>
  <si>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</si>
  <si>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</si>
  <si>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</si>
  <si>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</si>
  <si>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</si>
  <si>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</si>
  <si>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</si>
  <si>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</si>
  <si>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</si>
  <si>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</si>
  <si>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</si>
  <si>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</si>
  <si>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</si>
  <si>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</si>
  <si>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</si>
  <si>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</si>
  <si>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</si>
  <si>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</si>
  <si>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</si>
  <si>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</si>
  <si>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</si>
  <si>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</si>
  <si>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</si>
  <si>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</si>
  <si>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</si>
  <si>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</si>
  <si>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</si>
  <si>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</si>
  <si>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</si>
  <si>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</si>
  <si>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</si>
  <si>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</si>
  <si>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</si>
  <si>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</si>
  <si>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</si>
  <si>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</si>
  <si>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</si>
  <si>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</si>
  <si>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</si>
  <si>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</si>
  <si>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</si>
  <si>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</si>
  <si>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</si>
  <si>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</si>
  <si>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</si>
  <si>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</si>
  <si>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</si>
  <si>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</si>
  <si>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</si>
  <si>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</si>
  <si>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</si>
  <si>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</si>
  <si>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</si>
  <si>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</si>
  <si>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</si>
  <si>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</si>
  <si>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</si>
  <si>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</si>
  <si>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</si>
  <si>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</si>
  <si>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</si>
  <si>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</si>
  <si>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</si>
  <si>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</si>
  <si>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</si>
  <si>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</si>
  <si>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</si>
  <si>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</si>
  <si>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</si>
  <si>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</si>
  <si>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</si>
  <si>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</si>
  <si>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</si>
  <si>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</si>
  <si>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</si>
  <si>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</si>
  <si>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</si>
  <si>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</si>
  <si>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</si>
  <si>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</si>
  <si>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</si>
  <si>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</si>
  <si>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</si>
  <si>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</si>
  <si>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</si>
  <si>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</si>
  <si>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</si>
  <si>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</si>
  <si>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</si>
  <si>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</si>
  <si>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</si>
  <si>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</si>
  <si>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</si>
  <si>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</si>
  <si>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</si>
  <si>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</si>
  <si>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</si>
  <si>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</si>
  <si>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</si>
  <si>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</si>
  <si>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</si>
  <si>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</si>
  <si>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</si>
  <si>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</si>
  <si>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</si>
  <si>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</si>
  <si>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</si>
  <si>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</si>
  <si>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</si>
  <si>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</si>
  <si>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</si>
  <si>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</si>
  <si>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</si>
  <si>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</si>
  <si>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</si>
  <si>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</si>
  <si>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</si>
  <si>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</si>
  <si>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</si>
  <si>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</si>
  <si>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</si>
  <si>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</si>
  <si>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</si>
  <si>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</si>
  <si>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</si>
  <si>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</si>
  <si>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</si>
  <si>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</si>
  <si>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</si>
  <si>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</si>
  <si>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</si>
  <si>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</si>
  <si>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</si>
  <si>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</si>
  <si>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</si>
  <si>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</si>
  <si>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</si>
  <si>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</si>
  <si>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</si>
  <si>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</si>
  <si>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</si>
  <si>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</si>
  <si>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</si>
  <si>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</si>
  <si>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</si>
  <si>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</si>
  <si>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</si>
  <si>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</si>
  <si>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</si>
  <si>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</si>
  <si>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</si>
  <si>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</si>
  <si>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</si>
  <si>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</si>
  <si>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</si>
  <si>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</si>
  <si>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</si>
  <si>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</si>
  <si>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</si>
  <si>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</si>
  <si>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</si>
  <si>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</si>
  <si>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</si>
  <si>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</si>
  <si>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</si>
  <si>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</si>
  <si>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</si>
  <si>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</si>
  <si>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</si>
  <si>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</si>
  <si>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</si>
  <si>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</si>
  <si>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</si>
  <si>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</si>
  <si>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</si>
  <si>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</si>
  <si>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</si>
  <si>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</si>
  <si>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</si>
  <si>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</si>
  <si>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</si>
  <si>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</si>
  <si>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</si>
  <si>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</si>
  <si>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</si>
  <si>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</si>
  <si>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</si>
  <si>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</si>
  <si>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</si>
  <si>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</si>
  <si>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</si>
  <si>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</si>
  <si>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</si>
  <si>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</si>
  <si>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</si>
  <si>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</si>
  <si>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</si>
  <si>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</si>
  <si>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</si>
  <si>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</si>
  <si>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</si>
  <si>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</si>
  <si>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</si>
  <si>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</si>
  <si>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</si>
  <si>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</si>
  <si>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</si>
  <si>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</si>
  <si>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</si>
  <si>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</si>
  <si>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</si>
  <si>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</si>
  <si>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</si>
  <si>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</si>
  <si>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</si>
  <si>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</si>
  <si>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</si>
  <si>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</si>
  <si>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</si>
  <si>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</si>
  <si>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</si>
  <si>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</si>
  <si>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</si>
  <si>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</si>
  <si>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</si>
  <si>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</si>
  <si>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</si>
  <si>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</si>
  <si>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</si>
  <si>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</si>
  <si>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</si>
  <si>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</si>
  <si>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</si>
  <si>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</si>
  <si>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</si>
  <si>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</si>
  <si>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</si>
  <si>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</si>
  <si>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</si>
  <si>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</si>
  <si>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</si>
  <si>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</si>
  <si>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</si>
  <si>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</si>
  <si>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</si>
  <si>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</si>
  <si>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</si>
  <si>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</si>
  <si>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</si>
  <si>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</si>
  <si>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</si>
  <si>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</si>
  <si>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</si>
  <si>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</si>
  <si>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</si>
  <si>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</si>
  <si>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</si>
  <si>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</si>
  <si>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</si>
  <si>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</si>
  <si>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</si>
  <si>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</si>
  <si>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</si>
  <si>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</si>
  <si>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</si>
  <si>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</si>
  <si>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</si>
  <si>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</si>
  <si>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</si>
  <si>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</si>
  <si>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</si>
  <si>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</si>
  <si>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</si>
  <si>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</si>
  <si>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</si>
  <si>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</si>
  <si>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</si>
  <si>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</si>
  <si>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</si>
  <si>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</si>
  <si>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</si>
  <si>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</si>
  <si>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</si>
  <si>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</si>
  <si>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</si>
  <si>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</si>
  <si>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</si>
  <si>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</si>
  <si>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</si>
  <si>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</si>
  <si>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</si>
  <si>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</si>
  <si>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</si>
  <si>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</si>
  <si>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</si>
  <si>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</si>
  <si>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</si>
  <si>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</si>
  <si>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</si>
  <si>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</si>
  <si>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</si>
  <si>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</si>
  <si>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</si>
  <si>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</si>
  <si>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</si>
  <si>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</si>
  <si>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</si>
  <si>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</si>
  <si>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</si>
  <si>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</si>
  <si>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</si>
  <si>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</si>
  <si>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</si>
  <si>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</si>
  <si>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</si>
  <si>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</si>
  <si>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</si>
  <si>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</si>
  <si>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</si>
  <si>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</si>
  <si>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</si>
  <si>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</si>
  <si>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</si>
  <si>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</si>
  <si>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</si>
  <si>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</si>
  <si>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</si>
  <si>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</si>
  <si>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</si>
  <si>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</si>
  <si>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</si>
  <si>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</si>
  <si>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</si>
  <si>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</si>
  <si>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</si>
  <si>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</si>
  <si>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</si>
  <si>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</si>
  <si>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</si>
  <si>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</si>
  <si>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</si>
  <si>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</si>
  <si>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</si>
  <si>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</si>
  <si>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</si>
  <si>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</si>
  <si>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</si>
  <si>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</si>
  <si>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</si>
  <si>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</si>
  <si>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</si>
  <si>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</si>
  <si>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</si>
  <si>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</si>
  <si>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</si>
  <si>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</si>
  <si>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</si>
  <si>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</si>
  <si>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</si>
  <si>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</si>
  <si>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</si>
  <si>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</si>
  <si>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</si>
  <si>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</si>
  <si>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</si>
  <si>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</si>
  <si>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</si>
  <si>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</si>
  <si>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</si>
  <si>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</si>
  <si>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</si>
  <si>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</si>
  <si>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</si>
  <si>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</si>
  <si>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</si>
  <si>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</si>
  <si>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</si>
  <si>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</si>
  <si>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</si>
  <si>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</si>
  <si>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</si>
  <si>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</si>
  <si>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</si>
  <si>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</si>
  <si>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</si>
  <si>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</si>
  <si>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</si>
  <si>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</si>
  <si>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</si>
  <si>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</si>
  <si>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</si>
  <si>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</si>
  <si>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</si>
  <si>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</si>
  <si>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</si>
  <si>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</si>
  <si>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</si>
  <si>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</si>
  <si>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</si>
  <si>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</si>
  <si>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</si>
  <si>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</si>
  <si>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</si>
  <si>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</si>
  <si>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</si>
  <si>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</si>
  <si>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</si>
  <si>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</si>
  <si>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</si>
  <si>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</si>
  <si>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</si>
  <si>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</si>
  <si>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</si>
  <si>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</si>
  <si>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</si>
  <si>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</si>
  <si>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</si>
  <si>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</si>
  <si>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</si>
  <si>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</si>
  <si>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</si>
  <si>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</si>
  <si>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</si>
  <si>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</si>
  <si>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</si>
  <si>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</si>
  <si>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</si>
  <si>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</si>
  <si>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</si>
  <si>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</si>
  <si>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</si>
  <si>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</si>
  <si>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</si>
  <si>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</si>
  <si>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</si>
  <si>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</si>
  <si>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</si>
  <si>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</si>
  <si>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</si>
  <si>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</si>
  <si>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</si>
  <si>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</si>
  <si>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</si>
  <si>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</si>
  <si>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</si>
  <si>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</si>
  <si>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</si>
  <si>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</si>
  <si>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</si>
  <si>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</si>
  <si>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</si>
  <si>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</si>
  <si>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</si>
  <si>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</si>
  <si>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</si>
  <si>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</si>
  <si>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</si>
  <si>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</si>
  <si>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</si>
  <si>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</si>
  <si>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</si>
  <si>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</si>
  <si>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</si>
  <si>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</si>
  <si>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</si>
  <si>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</si>
  <si>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</si>
  <si>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</si>
  <si>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</si>
  <si>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</si>
  <si>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</si>
  <si>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</si>
  <si>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</si>
  <si>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</si>
  <si>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</si>
  <si>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</si>
  <si>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</si>
  <si>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</si>
  <si>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</si>
  <si>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</si>
  <si>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</si>
  <si>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</si>
  <si>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</si>
  <si>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</si>
  <si>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</si>
  <si>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</si>
  <si>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</si>
  <si>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</si>
  <si>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</si>
  <si>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</si>
  <si>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</si>
  <si>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</si>
  <si>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</si>
  <si>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</si>
  <si>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</si>
  <si>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</si>
  <si>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</si>
  <si>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</si>
  <si>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</si>
  <si>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</si>
  <si>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</si>
  <si>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</si>
  <si>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</si>
  <si>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</si>
  <si>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</si>
  <si>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</si>
  <si>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</si>
  <si>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</si>
  <si>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</si>
  <si>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</si>
  <si>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</si>
  <si>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</si>
  <si>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</si>
  <si>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</si>
  <si>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</si>
  <si>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</si>
  <si>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</si>
  <si>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</si>
  <si>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</si>
  <si>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</si>
  <si>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</si>
  <si>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</si>
  <si>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</si>
  <si>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</si>
  <si>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</si>
  <si>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</si>
  <si>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</si>
  <si>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</si>
  <si>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</si>
  <si>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</si>
  <si>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</si>
  <si>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</si>
  <si>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</si>
  <si>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</si>
  <si>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</si>
  <si>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</si>
  <si>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</si>
  <si>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</si>
  <si>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</si>
  <si>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</si>
  <si>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</si>
  <si>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</si>
  <si>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</si>
  <si>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</si>
  <si>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</si>
  <si>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</si>
  <si>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</si>
  <si>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</si>
  <si>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</si>
  <si>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</si>
  <si>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</si>
  <si>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</si>
  <si>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</si>
  <si>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</si>
  <si>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</si>
  <si>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</si>
  <si>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</si>
  <si>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</si>
  <si>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</si>
  <si>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</si>
  <si>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</si>
  <si>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</si>
  <si>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</si>
  <si>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</si>
  <si>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</si>
  <si>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</si>
  <si>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</si>
  <si>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</si>
  <si>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</si>
  <si>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</si>
  <si>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</si>
  <si>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</si>
  <si>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</si>
  <si>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</si>
  <si>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</si>
  <si>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</si>
  <si>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</si>
  <si>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</si>
  <si>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</si>
  <si>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</si>
  <si>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</si>
  <si>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</si>
  <si>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</si>
  <si>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</si>
  <si>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</si>
  <si>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</si>
  <si>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</si>
  <si>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</si>
  <si>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</si>
  <si>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</si>
  <si>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</si>
  <si>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</si>
  <si>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</si>
  <si>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</si>
  <si>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</si>
  <si>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</si>
  <si>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</si>
  <si>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</si>
  <si>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</si>
  <si>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</si>
  <si>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</si>
  <si>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</si>
  <si>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</si>
  <si>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</si>
  <si>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</si>
  <si>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</si>
  <si>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</si>
  <si>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</si>
  <si>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</si>
  <si>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</si>
  <si>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</si>
  <si>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</si>
  <si>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</si>
  <si>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</si>
  <si>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</si>
  <si>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</si>
  <si>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</si>
  <si>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</si>
  <si>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</si>
  <si>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</si>
  <si>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</si>
  <si>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</si>
  <si>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</si>
  <si>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</si>
  <si>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</si>
  <si>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</si>
  <si>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</si>
  <si>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</si>
  <si>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</si>
  <si>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</si>
  <si>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</si>
  <si>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</si>
  <si>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</si>
  <si>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</si>
  <si>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</si>
  <si>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</si>
  <si>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</si>
  <si>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</si>
  <si>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</si>
  <si>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</si>
  <si>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</si>
  <si>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</si>
  <si>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</si>
  <si>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</si>
  <si>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</si>
  <si>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</si>
  <si>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</si>
  <si>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</si>
  <si>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</si>
  <si>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</si>
  <si>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</si>
  <si>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</si>
  <si>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</si>
  <si>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</si>
  <si>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</si>
  <si>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</si>
  <si>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</si>
  <si>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</si>
  <si>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</si>
  <si>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</si>
  <si>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</si>
  <si>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</si>
  <si>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</si>
  <si>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</si>
  <si>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</si>
  <si>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</si>
  <si>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</si>
  <si>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</si>
  <si>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</si>
  <si>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</si>
  <si>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</si>
  <si>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</si>
  <si>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</si>
  <si>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</si>
  <si>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</si>
  <si>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</si>
  <si>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</si>
  <si>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</si>
  <si>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</si>
  <si>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</si>
  <si>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</si>
  <si>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</si>
  <si>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</si>
  <si>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</si>
  <si>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</si>
  <si>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</si>
  <si>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</si>
  <si>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</si>
  <si>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</si>
  <si>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</si>
  <si>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</si>
  <si>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</si>
  <si>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</si>
  <si>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</si>
  <si>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</si>
  <si>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</si>
  <si>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</si>
  <si>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</si>
  <si>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</si>
  <si>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</si>
  <si>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</si>
  <si>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</si>
  <si>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</si>
  <si>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</si>
  <si>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</si>
  <si>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</si>
  <si>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</si>
  <si>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</si>
  <si>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</si>
  <si>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</si>
  <si>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</si>
  <si>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</si>
  <si>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</si>
  <si>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</si>
  <si>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</si>
  <si>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</si>
  <si>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</si>
  <si>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</si>
  <si>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</si>
  <si>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</si>
  <si>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</si>
  <si>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</si>
  <si>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</si>
  <si>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</si>
  <si>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</si>
  <si>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</si>
  <si>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</si>
  <si>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</si>
  <si>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</si>
  <si>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</si>
  <si>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</si>
  <si>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</si>
  <si>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</si>
  <si>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</si>
  <si>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</si>
  <si>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</si>
  <si>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</si>
  <si>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</si>
  <si>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</si>
  <si>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</si>
  <si>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</si>
  <si>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</si>
  <si>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</si>
  <si>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</si>
  <si>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</si>
  <si>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</si>
  <si>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</si>
  <si>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</si>
  <si>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</si>
  <si>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</si>
  <si>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</si>
  <si>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</si>
  <si>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</si>
  <si>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</si>
  <si>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</si>
  <si>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</si>
  <si>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</si>
  <si>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</si>
  <si>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</si>
  <si>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</si>
  <si>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</si>
  <si>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</si>
  <si>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</si>
  <si>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</si>
  <si>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</si>
  <si>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</si>
  <si>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</si>
  <si>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</si>
  <si>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</si>
  <si>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</si>
  <si>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</si>
  <si>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</si>
  <si>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</si>
  <si>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</si>
  <si>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</si>
  <si>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</si>
  <si>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</si>
  <si>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</si>
  <si>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</si>
  <si>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</si>
  <si>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</si>
  <si>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</si>
  <si>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</si>
  <si>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</si>
  <si>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</si>
  <si>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</si>
  <si>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</si>
  <si>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</si>
  <si>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</si>
  <si>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</si>
  <si>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</si>
  <si>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</si>
  <si>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</si>
  <si>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</si>
  <si>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</si>
  <si>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</si>
  <si>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</si>
  <si>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</si>
  <si>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</si>
  <si>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</si>
  <si>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</si>
  <si>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</si>
  <si>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</si>
  <si>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</si>
  <si>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</si>
  <si>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</si>
  <si>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</si>
  <si>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</si>
  <si>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</si>
  <si>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</si>
  <si>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</si>
  <si>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</si>
  <si>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</si>
  <si>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</si>
  <si>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</si>
  <si>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</si>
  <si>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</si>
  <si>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</si>
  <si>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</si>
  <si>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</si>
  <si>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</si>
  <si>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</si>
  <si>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</si>
  <si>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</si>
  <si>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</si>
  <si>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</si>
  <si>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</si>
  <si>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</si>
  <si>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</si>
  <si>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</si>
  <si>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</si>
  <si>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</si>
  <si>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</si>
  <si>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</si>
  <si>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</si>
  <si>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</si>
  <si>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</si>
  <si>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</si>
  <si>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</si>
  <si>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</si>
  <si>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</si>
  <si>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</si>
  <si>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</si>
  <si>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</si>
  <si>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</si>
  <si>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</si>
  <si>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</si>
  <si>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</si>
  <si>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</si>
  <si>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</si>
  <si>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</si>
  <si>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</si>
  <si>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</si>
  <si>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</si>
  <si>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</si>
  <si>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</si>
  <si>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</si>
  <si>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</si>
  <si>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</si>
  <si>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</si>
  <si>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</si>
  <si>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</si>
  <si>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</si>
  <si>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</si>
  <si>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</si>
  <si>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</si>
  <si>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</si>
  <si>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</si>
  <si>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</si>
  <si>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</si>
  <si>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</si>
  <si>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</si>
  <si>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</si>
  <si>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</si>
  <si>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</si>
  <si>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</si>
  <si>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</si>
  <si>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</si>
  <si>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</si>
  <si>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</si>
  <si>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</si>
  <si>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</si>
  <si>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</si>
  <si>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</si>
  <si>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</si>
  <si>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</si>
  <si>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</si>
  <si>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</si>
  <si>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</si>
  <si>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</si>
  <si>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</si>
  <si>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</si>
  <si>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</si>
  <si>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</si>
  <si>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</si>
  <si>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</si>
  <si>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</si>
  <si>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</si>
  <si>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</si>
  <si>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</si>
  <si>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</si>
  <si>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</si>
  <si>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</si>
  <si>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</si>
  <si>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</si>
  <si>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</si>
  <si>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</si>
  <si>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</si>
  <si>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</si>
  <si>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</si>
  <si>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</si>
  <si>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</si>
  <si>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</si>
  <si>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</si>
  <si>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</si>
  <si>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</si>
  <si>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</si>
  <si>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</si>
  <si>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</si>
  <si>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</si>
  <si>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</si>
  <si>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</si>
  <si>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</si>
  <si>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</si>
  <si>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</si>
  <si>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</si>
  <si>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</si>
  <si>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</si>
  <si>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</si>
  <si>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</si>
  <si>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</si>
  <si>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</si>
  <si>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</si>
  <si>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</si>
  <si>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</si>
  <si>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</si>
  <si>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</si>
  <si>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</si>
  <si>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</si>
  <si>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</si>
  <si>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</si>
  <si>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</si>
  <si>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</si>
  <si>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</si>
  <si>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</si>
  <si>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</si>
  <si>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</si>
  <si>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</si>
  <si>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</si>
  <si>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</si>
  <si>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</si>
  <si>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</si>
  <si>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</si>
  <si>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</si>
  <si>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</si>
  <si>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</si>
  <si>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</si>
  <si>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</si>
  <si>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</si>
  <si>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</si>
  <si>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</si>
  <si>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</si>
  <si>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</si>
  <si>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</si>
  <si>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</si>
  <si>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</si>
  <si>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</si>
  <si>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</si>
  <si>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</si>
  <si>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</si>
  <si>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</si>
  <si>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</si>
  <si>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</si>
  <si>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</si>
  <si>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</si>
  <si>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</si>
  <si>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</si>
  <si>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</si>
  <si>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</si>
  <si>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</si>
  <si>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</si>
  <si>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</si>
  <si>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</si>
  <si>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</si>
  <si>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</si>
  <si>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</si>
  <si>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</si>
  <si>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</si>
  <si>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</si>
  <si>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</si>
  <si>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</si>
  <si>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</si>
  <si>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</si>
  <si>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</si>
  <si>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</si>
  <si>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</si>
  <si>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</si>
  <si>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</si>
  <si>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</si>
  <si>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</si>
  <si>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</si>
  <si>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</si>
  <si>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</si>
  <si>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</si>
  <si>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</si>
  <si>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</si>
  <si>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</si>
  <si>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</si>
  <si>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</si>
  <si>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</si>
  <si>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</si>
  <si>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</si>
  <si>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</si>
  <si>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</si>
  <si>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</si>
  <si>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</si>
  <si>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</si>
  <si>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</si>
  <si>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</si>
  <si>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</si>
  <si>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</si>
  <si>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</si>
  <si>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</si>
  <si>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</si>
  <si>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</si>
  <si>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</si>
  <si>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</si>
  <si>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</si>
  <si>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</si>
  <si>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</si>
  <si>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</si>
  <si>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</si>
  <si>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</si>
  <si>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</si>
  <si>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</si>
  <si>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</si>
  <si>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</si>
  <si>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</si>
  <si>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</si>
  <si>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</si>
  <si>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</si>
  <si>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</si>
  <si>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</si>
  <si>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</si>
  <si>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</si>
  <si>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</si>
  <si>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</si>
  <si>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</si>
  <si>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</si>
  <si>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</si>
  <si>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</si>
  <si>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</si>
  <si>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</si>
  <si>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</si>
  <si>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</si>
  <si>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</si>
  <si>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</si>
  <si>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</si>
  <si>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</si>
  <si>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</si>
  <si>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</si>
  <si>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</si>
  <si>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</si>
  <si>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</si>
  <si>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</si>
  <si>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</si>
  <si>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</si>
  <si>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</si>
  <si>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</si>
  <si>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</si>
  <si>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</si>
  <si>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</si>
  <si>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</si>
  <si>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</si>
  <si>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</si>
  <si>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</si>
  <si>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</si>
  <si>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</si>
  <si>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</si>
  <si>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</si>
  <si>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</si>
  <si>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</si>
  <si>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</si>
  <si>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</si>
  <si>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</si>
  <si>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</si>
  <si>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</si>
  <si>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</si>
  <si>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</si>
  <si>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</si>
  <si>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</si>
  <si>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</si>
  <si>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</si>
  <si>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</si>
  <si>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</si>
  <si>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</si>
  <si>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</si>
  <si>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</si>
  <si>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</si>
  <si>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</si>
  <si>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</si>
  <si>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</si>
  <si>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</si>
  <si>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</si>
  <si>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</si>
  <si>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</si>
  <si>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</si>
  <si>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</si>
  <si>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</si>
  <si>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</si>
  <si>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</si>
  <si>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</si>
  <si>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</si>
  <si>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</si>
  <si>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</si>
  <si>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</si>
  <si>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</si>
  <si>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</si>
  <si>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</si>
  <si>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</si>
  <si>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</si>
  <si>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</si>
  <si>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</si>
  <si>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</si>
  <si>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</si>
  <si>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</si>
  <si>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</si>
  <si>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</si>
  <si>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</si>
  <si>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</si>
  <si>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</si>
  <si>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</si>
  <si>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</si>
  <si>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</si>
  <si>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</si>
  <si>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</si>
  <si>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</si>
  <si>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</si>
  <si>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</si>
  <si>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</si>
  <si>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</si>
  <si>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</si>
  <si>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</si>
  <si>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</si>
  <si>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</si>
  <si>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</si>
  <si>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</si>
  <si>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</si>
  <si>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</si>
  <si>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</si>
  <si>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</si>
  <si>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</si>
  <si>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</si>
  <si>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</si>
  <si>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</si>
  <si>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</si>
  <si>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</si>
  <si>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</si>
  <si>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</si>
  <si>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</si>
  <si>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</si>
  <si>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</si>
  <si>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</si>
  <si>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</si>
  <si>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</si>
  <si>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</si>
  <si>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</si>
  <si>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</si>
  <si>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</si>
  <si>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</si>
  <si>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</si>
  <si>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</si>
  <si>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</si>
  <si>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</si>
  <si>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</si>
  <si>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</si>
  <si>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</si>
  <si>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</si>
  <si>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</si>
  <si>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</si>
  <si>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</si>
  <si>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</si>
  <si>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</si>
  <si>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</si>
  <si>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</si>
  <si>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</si>
  <si>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</si>
  <si>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</si>
  <si>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</si>
  <si>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</si>
  <si>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</si>
  <si>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</si>
  <si>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</si>
  <si>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</si>
  <si>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</si>
  <si>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</si>
  <si>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</si>
  <si>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</si>
  <si>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</si>
  <si>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</si>
  <si>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</si>
  <si>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</si>
  <si>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</si>
  <si>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</si>
  <si>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</si>
  <si>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</si>
  <si>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</si>
  <si>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</si>
  <si>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</si>
  <si>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</si>
  <si>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</si>
  <si>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</si>
  <si>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</si>
  <si>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</si>
  <si>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</si>
  <si>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</si>
  <si>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</si>
  <si>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</si>
  <si>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</si>
  <si>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</si>
  <si>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</si>
  <si>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</si>
  <si>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</si>
  <si>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</si>
  <si>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</si>
  <si>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</si>
  <si>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</si>
  <si>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</si>
  <si>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</si>
  <si>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</si>
  <si>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</si>
  <si>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</si>
  <si>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</si>
  <si>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</si>
  <si>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</si>
  <si>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</si>
  <si>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</si>
  <si>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</si>
  <si>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</si>
  <si>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</si>
  <si>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</si>
  <si>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</si>
  <si>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</si>
  <si>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</si>
  <si>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</si>
  <si>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</si>
  <si>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</si>
  <si>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</si>
  <si>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</si>
  <si>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</si>
  <si>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</si>
  <si>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</si>
  <si>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</si>
  <si>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</si>
  <si>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</si>
  <si>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</si>
  <si>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</si>
  <si>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</si>
  <si>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</si>
  <si>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</si>
  <si>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</si>
  <si>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</si>
  <si>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</si>
  <si>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</si>
  <si>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</si>
  <si>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</si>
  <si>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</si>
  <si>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</si>
  <si>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</si>
  <si>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</si>
  <si>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</si>
  <si>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</si>
  <si>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</si>
  <si>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</si>
  <si>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</si>
  <si>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</si>
  <si>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</si>
  <si>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</si>
  <si>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</si>
  <si>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</si>
  <si>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</si>
  <si>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</si>
  <si>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</si>
  <si>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</si>
  <si>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</si>
  <si>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</si>
  <si>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</si>
  <si>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</si>
  <si>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</si>
  <si>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</si>
  <si>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</si>
  <si>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</si>
  <si>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</si>
  <si>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</si>
  <si>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</si>
  <si>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</si>
  <si>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</si>
  <si>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</si>
  <si>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</si>
  <si>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</si>
  <si>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</si>
  <si>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</si>
  <si>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</si>
  <si>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</si>
  <si>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</si>
  <si>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</si>
  <si>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</si>
  <si>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</si>
  <si>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</si>
  <si>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</si>
  <si>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</si>
  <si>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</si>
  <si>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</si>
  <si>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</si>
  <si>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</si>
  <si>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</si>
  <si>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</si>
  <si>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</si>
  <si>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</si>
  <si>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</si>
  <si>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</si>
  <si>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</si>
  <si>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</si>
  <si>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</si>
  <si>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</si>
  <si>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</si>
  <si>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</si>
  <si>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</si>
  <si>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</si>
  <si>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</si>
  <si>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</si>
  <si>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</si>
  <si>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</si>
  <si>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</si>
  <si>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</si>
  <si>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</si>
  <si>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</si>
  <si>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</si>
  <si>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</si>
  <si>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</si>
  <si>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</si>
  <si>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</si>
  <si>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</si>
  <si>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</si>
  <si>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</si>
  <si>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</si>
  <si>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</si>
  <si>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</si>
  <si>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</si>
  <si>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</si>
  <si>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</si>
  <si>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</si>
  <si>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</si>
  <si>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</si>
  <si>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</si>
  <si>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</si>
  <si>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</si>
  <si>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</si>
  <si>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</si>
  <si>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</si>
  <si>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</si>
  <si>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</si>
  <si>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</si>
  <si>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</si>
  <si>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</si>
  <si>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</si>
  <si>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</si>
  <si>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</si>
  <si>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</si>
  <si>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</si>
  <si>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</si>
  <si>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</si>
  <si>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</si>
  <si>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</si>
  <si>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</si>
  <si>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</si>
  <si>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</si>
  <si>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</si>
  <si>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</si>
  <si>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</si>
  <si>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</si>
  <si>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</si>
  <si>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</si>
  <si>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</si>
  <si>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</si>
  <si>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</si>
  <si>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</si>
  <si>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</si>
  <si>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</si>
  <si>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</si>
  <si>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</si>
  <si>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</si>
  <si>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</si>
  <si>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</si>
  <si>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</si>
  <si>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</si>
  <si>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</si>
  <si>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</si>
  <si>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</si>
  <si>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</si>
  <si>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</si>
  <si>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</si>
  <si>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</si>
  <si>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</si>
  <si>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</si>
  <si>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</si>
  <si>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</si>
  <si>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</si>
  <si>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</si>
  <si>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</si>
  <si>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</si>
  <si>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</si>
  <si>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</si>
  <si>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</si>
  <si>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</si>
  <si>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</si>
  <si>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</si>
  <si>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</si>
  <si>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</si>
  <si>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</si>
  <si>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</si>
  <si>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</si>
  <si>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</si>
  <si>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</si>
  <si>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</si>
  <si>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</si>
  <si>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</si>
  <si>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</si>
  <si>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</si>
  <si>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</si>
  <si>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</si>
  <si>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</si>
  <si>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</si>
  <si>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</si>
  <si>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</si>
  <si>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</si>
  <si>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</si>
  <si>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</si>
  <si>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</si>
  <si>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</si>
  <si>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</si>
  <si>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</si>
  <si>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</si>
  <si>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</si>
  <si>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</si>
  <si>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</si>
  <si>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</si>
  <si>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</si>
  <si>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</si>
  <si>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</si>
  <si>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</si>
  <si>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</si>
  <si>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</si>
  <si>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</si>
  <si>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</si>
  <si>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</si>
  <si>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</si>
  <si>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</si>
  <si>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</si>
  <si>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</si>
  <si>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</si>
  <si>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</si>
  <si>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</si>
  <si>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</si>
  <si>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</si>
  <si>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</si>
  <si>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</si>
  <si>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</si>
  <si>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</si>
  <si>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</si>
  <si>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</si>
  <si>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</si>
  <si>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</si>
  <si>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</si>
  <si>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</si>
  <si>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</si>
  <si>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</si>
  <si>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</si>
  <si>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</si>
  <si>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</si>
  <si>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</si>
  <si>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</si>
  <si>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</si>
  <si>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</si>
  <si>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</si>
  <si>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</si>
  <si>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</si>
  <si>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</si>
  <si>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</si>
  <si>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</si>
  <si>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</si>
  <si>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</si>
  <si>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</si>
  <si>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</si>
  <si>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</si>
  <si>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</si>
  <si>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</si>
  <si>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</si>
  <si>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</si>
  <si>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</si>
  <si>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</si>
  <si>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</si>
  <si>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</si>
  <si>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</si>
  <si>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</si>
  <si>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</si>
  <si>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</si>
  <si>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</si>
  <si>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</si>
  <si>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</si>
  <si>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</si>
  <si>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</si>
  <si>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</si>
  <si>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</si>
  <si>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</si>
  <si>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</si>
  <si>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</si>
  <si>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</si>
  <si>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</si>
  <si>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</si>
  <si>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</si>
  <si>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</si>
  <si>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</si>
  <si>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</si>
  <si>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</si>
  <si>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</si>
  <si>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</si>
  <si>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</si>
  <si>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</si>
  <si>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</si>
  <si>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</si>
  <si>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</si>
  <si>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</si>
  <si>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</si>
  <si>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</si>
  <si>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</si>
  <si>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</si>
  <si>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</si>
  <si>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</si>
  <si>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</si>
  <si>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</si>
  <si>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</si>
  <si>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</si>
  <si>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</si>
  <si>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</si>
  <si>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</si>
  <si>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</si>
  <si>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</si>
  <si>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</si>
  <si>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</si>
  <si>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</si>
  <si>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</si>
  <si>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</si>
  <si>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</si>
  <si>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</si>
  <si>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</si>
  <si>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</si>
  <si>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</si>
  <si>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</si>
  <si>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</si>
  <si>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</si>
  <si>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</si>
  <si>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</si>
  <si>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</si>
  <si>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</si>
  <si>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</si>
  <si>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</si>
  <si>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</si>
  <si>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</si>
  <si>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</si>
  <si>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</si>
  <si>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</si>
  <si>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</si>
  <si>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</si>
  <si>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</si>
  <si>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</si>
  <si>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</si>
  <si>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</si>
  <si>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</si>
  <si>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</si>
  <si>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</si>
  <si>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</si>
  <si>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</si>
  <si>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</si>
  <si>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</si>
  <si>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</si>
  <si>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</si>
  <si>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</si>
  <si>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</si>
  <si>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</si>
  <si>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</si>
  <si>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</si>
  <si>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</si>
  <si>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</si>
  <si>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</si>
  <si>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</si>
  <si>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</si>
  <si>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</si>
  <si>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</si>
  <si>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</si>
  <si>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</si>
  <si>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</si>
  <si>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</si>
  <si>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</si>
  <si>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</si>
  <si>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</si>
  <si>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</si>
  <si>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</si>
  <si>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</si>
  <si>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</si>
  <si>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</si>
  <si>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</si>
  <si>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</si>
  <si>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</si>
  <si>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</si>
  <si>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</si>
  <si>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</si>
  <si>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</si>
  <si>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</si>
  <si>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</si>
  <si>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</si>
  <si>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</si>
  <si>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</si>
  <si>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</si>
  <si>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</si>
  <si>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</si>
  <si>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</si>
  <si>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</si>
  <si>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</si>
  <si>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</si>
  <si>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</si>
  <si>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</si>
  <si>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</si>
  <si>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</si>
  <si>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</si>
  <si>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</si>
  <si>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</si>
  <si>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</si>
  <si>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</si>
  <si>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</si>
  <si>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</si>
  <si>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</si>
  <si>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</si>
  <si>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</si>
  <si>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</si>
  <si>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</si>
  <si>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</si>
  <si>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</si>
  <si>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</si>
  <si>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</si>
  <si>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</si>
  <si>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</si>
  <si>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</si>
  <si>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</si>
  <si>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</si>
  <si>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</si>
  <si>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</si>
  <si>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</si>
  <si>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</si>
  <si>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</si>
  <si>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</si>
  <si>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</si>
  <si>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</si>
  <si>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</si>
  <si>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</si>
  <si>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</si>
  <si>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</si>
  <si>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</si>
  <si>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</si>
  <si>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</si>
  <si>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</si>
  <si>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</si>
  <si>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</si>
  <si>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</si>
  <si>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</si>
  <si>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</si>
  <si>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</si>
  <si>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</si>
  <si>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</si>
  <si>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</si>
  <si>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</si>
  <si>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</si>
  <si>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</si>
  <si>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</si>
  <si>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</si>
  <si>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</si>
  <si>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</si>
  <si>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</si>
  <si>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</si>
  <si>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</si>
  <si>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</si>
  <si>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</si>
  <si>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</si>
  <si>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</si>
  <si>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</si>
  <si>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</si>
  <si>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</si>
  <si>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</si>
  <si>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</si>
  <si>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</si>
  <si>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</si>
  <si>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</si>
  <si>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</si>
  <si>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</si>
  <si>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</si>
  <si>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</si>
  <si>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</si>
  <si>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</si>
  <si>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</si>
  <si>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</si>
  <si>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</si>
  <si>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</si>
  <si>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</si>
  <si>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</si>
  <si>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</si>
  <si>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</si>
  <si>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</si>
  <si>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</si>
  <si>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</si>
  <si>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</si>
  <si>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</si>
  <si>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</si>
  <si>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</si>
  <si>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</si>
  <si>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</si>
  <si>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</si>
  <si>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</si>
  <si>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</si>
  <si>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</si>
  <si>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</si>
  <si>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</si>
  <si>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</si>
  <si>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</si>
  <si>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</si>
  <si>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</si>
  <si>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</si>
  <si>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</si>
  <si>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</si>
  <si>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</si>
  <si>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</si>
  <si>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</si>
  <si>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</si>
  <si>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</si>
  <si>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</si>
  <si>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</si>
  <si>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</si>
  <si>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</si>
  <si>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</si>
  <si>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</si>
  <si>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</si>
  <si>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</si>
  <si>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</si>
  <si>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</si>
  <si>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</si>
  <si>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</si>
  <si>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</si>
  <si>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</si>
  <si>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</si>
  <si>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</si>
  <si>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</si>
  <si>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</si>
  <si>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</si>
  <si>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</si>
  <si>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</si>
  <si>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</si>
  <si>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</si>
  <si>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</si>
  <si>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</si>
  <si>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</si>
  <si>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</si>
  <si>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</si>
  <si>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</si>
  <si>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</si>
  <si>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</si>
  <si>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</si>
  <si>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</si>
  <si>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</si>
  <si>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</si>
  <si>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</si>
  <si>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</si>
  <si>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</si>
  <si>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</si>
  <si>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</si>
  <si>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</si>
  <si>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</si>
  <si>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</si>
  <si>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</si>
  <si>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</si>
  <si>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</si>
  <si>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</si>
  <si>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</si>
  <si>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</si>
  <si>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</si>
  <si>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</si>
  <si>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</si>
  <si>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</si>
  <si>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</si>
  <si>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</si>
  <si>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</si>
  <si>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</si>
  <si>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</si>
  <si>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</si>
  <si>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</si>
  <si>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</si>
  <si>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</si>
  <si>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</si>
  <si>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</si>
  <si>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</si>
  <si>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</si>
  <si>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</si>
  <si>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</si>
  <si>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</si>
  <si>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</si>
  <si>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</si>
  <si>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</si>
  <si>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</si>
  <si>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</si>
  <si>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</si>
  <si>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</si>
  <si>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</si>
  <si>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</si>
  <si>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</si>
  <si>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</si>
  <si>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</si>
  <si>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</si>
  <si>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</si>
  <si>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</si>
  <si>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</si>
  <si>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</si>
  <si>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</si>
  <si>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</si>
  <si>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</si>
  <si>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</si>
  <si>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</si>
  <si>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</si>
  <si>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</si>
  <si>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</si>
  <si>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</si>
  <si>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</si>
  <si>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</si>
  <si>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</si>
  <si>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</si>
  <si>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</si>
  <si>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</si>
  <si>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</si>
  <si>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</si>
  <si>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</si>
  <si>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</si>
  <si>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</si>
  <si>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</si>
  <si>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</si>
  <si>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</si>
  <si>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</si>
  <si>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</si>
  <si>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</si>
  <si>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</si>
  <si>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</si>
  <si>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</si>
  <si>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</si>
  <si>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</si>
  <si>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</si>
  <si>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</si>
  <si>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</si>
  <si>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</si>
  <si>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</si>
  <si>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</si>
  <si>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</si>
  <si>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</si>
  <si>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</si>
  <si>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</si>
  <si>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</si>
  <si>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</si>
  <si>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</si>
  <si>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</si>
  <si>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</si>
  <si>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</si>
  <si>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</si>
  <si>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</si>
  <si>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</si>
  <si>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</si>
  <si>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</si>
  <si>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</si>
  <si>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</si>
  <si>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</si>
  <si>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</si>
  <si>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</si>
  <si>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</si>
  <si>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</si>
  <si>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</si>
  <si>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</si>
  <si>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</si>
  <si>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</si>
  <si>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</si>
  <si>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</si>
  <si>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</si>
  <si>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</si>
  <si>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</si>
  <si>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</si>
  <si>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</si>
  <si>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</si>
  <si>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</si>
  <si>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</si>
  <si>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</si>
  <si>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</si>
  <si>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</si>
  <si>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</si>
  <si>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</si>
  <si>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</si>
  <si>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</si>
  <si>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</si>
  <si>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</si>
  <si>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</si>
  <si>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</si>
  <si>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</si>
  <si>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</si>
  <si>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</si>
  <si>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</si>
  <si>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</si>
  <si>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</si>
  <si>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</si>
  <si>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</si>
  <si>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</si>
  <si>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</si>
  <si>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</si>
  <si>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</si>
  <si>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</si>
  <si>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</si>
  <si>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</si>
  <si>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</si>
  <si>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</si>
  <si>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</si>
  <si>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</si>
  <si>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</si>
  <si>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</si>
  <si>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</si>
  <si>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</si>
  <si>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</si>
  <si>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</si>
  <si>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</si>
  <si>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</si>
  <si>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</si>
  <si>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</si>
  <si>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</si>
  <si>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</si>
  <si>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</si>
  <si>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</si>
  <si>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</si>
  <si>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</si>
  <si>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</si>
  <si>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</si>
  <si>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</si>
  <si>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</si>
  <si>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</si>
  <si>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</si>
  <si>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</si>
  <si>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</si>
  <si>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</si>
  <si>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</si>
  <si>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</si>
  <si>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</si>
  <si>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</si>
  <si>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</si>
  <si>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</si>
  <si>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</si>
  <si>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</si>
  <si>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</si>
  <si>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</si>
  <si>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</si>
  <si>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</si>
  <si>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</si>
  <si>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</si>
  <si>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</si>
  <si>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</si>
  <si>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</si>
  <si>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</si>
  <si>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</si>
  <si>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</si>
  <si>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</si>
  <si>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</si>
  <si>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</si>
  <si>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</si>
  <si>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</si>
  <si>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</si>
  <si>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</si>
  <si>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</si>
  <si>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</si>
  <si>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</si>
  <si>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</si>
  <si>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</si>
  <si>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</si>
  <si>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</si>
  <si>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</si>
  <si>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</si>
  <si>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</si>
  <si>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</si>
  <si>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</si>
  <si>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</si>
  <si>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</si>
  <si>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</si>
  <si>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</si>
  <si>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</si>
  <si>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</si>
  <si>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</si>
  <si>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</si>
  <si>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</si>
  <si>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</si>
  <si>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</si>
  <si>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</si>
  <si>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</si>
  <si>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</si>
  <si>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</si>
  <si>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</si>
  <si>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</si>
  <si>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</si>
  <si>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</si>
  <si>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</si>
  <si>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</si>
  <si>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</si>
  <si>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</si>
  <si>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</si>
  <si>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</si>
  <si>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</si>
  <si>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</si>
  <si>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</si>
  <si>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</si>
  <si>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</si>
  <si>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</si>
  <si>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</si>
  <si>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</si>
  <si>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</si>
  <si>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</si>
  <si>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</si>
  <si>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</si>
  <si>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</si>
  <si>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</si>
  <si>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</si>
  <si>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</si>
  <si>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</si>
  <si>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</si>
  <si>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</si>
  <si>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</si>
  <si>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</si>
  <si>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</si>
  <si>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</si>
  <si>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</si>
  <si>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</si>
  <si>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</si>
  <si>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</si>
  <si>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</si>
  <si>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</si>
  <si>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</si>
  <si>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</si>
  <si>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</si>
  <si>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</si>
  <si>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</si>
  <si>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</si>
  <si>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</si>
  <si>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</si>
  <si>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</si>
  <si>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</si>
  <si>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</si>
  <si>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</si>
  <si>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</si>
  <si>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</si>
  <si>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</si>
  <si>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</si>
  <si>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</si>
  <si>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</si>
  <si>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</si>
  <si>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</si>
  <si>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</si>
  <si>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</si>
  <si>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</si>
  <si>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</si>
  <si>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</si>
  <si>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</si>
  <si>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</si>
  <si>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</si>
  <si>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</si>
  <si>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</si>
  <si>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</si>
  <si>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</si>
  <si>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</si>
  <si>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</si>
  <si>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</si>
  <si>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</si>
  <si>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</si>
  <si>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</si>
  <si>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</si>
  <si>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</si>
  <si>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</si>
  <si>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</si>
  <si>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</si>
  <si>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</si>
  <si>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</si>
  <si>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</si>
  <si>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</si>
  <si>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</si>
  <si>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</si>
  <si>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</si>
  <si>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</si>
  <si>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</si>
  <si>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</si>
  <si>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</si>
  <si>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</si>
  <si>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</si>
  <si>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</si>
  <si>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</si>
  <si>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</si>
  <si>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</si>
  <si>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</si>
  <si>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</si>
  <si>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</si>
  <si>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</si>
  <si>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</si>
  <si>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</si>
  <si>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</si>
  <si>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</si>
  <si>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</si>
  <si>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</si>
  <si>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</si>
  <si>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</si>
  <si>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</si>
  <si>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</si>
  <si>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</si>
  <si>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</si>
  <si>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</si>
  <si>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</si>
  <si>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</si>
  <si>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</si>
  <si>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</si>
  <si>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</si>
  <si>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</si>
  <si>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</si>
  <si>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</si>
  <si>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</si>
  <si>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</si>
  <si>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</si>
  <si>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</si>
  <si>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</si>
  <si>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</si>
  <si>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</si>
  <si>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</si>
  <si>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</si>
  <si>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</si>
  <si>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</si>
  <si>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</si>
  <si>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</si>
  <si>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</si>
  <si>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</si>
  <si>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</si>
  <si>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</si>
  <si>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</si>
  <si>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</si>
  <si>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</si>
  <si>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</si>
  <si>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</si>
  <si>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</si>
  <si>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</si>
  <si>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</si>
  <si>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</si>
  <si>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</si>
  <si>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</si>
  <si>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</si>
  <si>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</si>
  <si>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</si>
  <si>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</si>
  <si>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</si>
  <si>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</si>
  <si>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</si>
  <si>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</si>
  <si>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</si>
  <si>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</si>
  <si>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</si>
  <si>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</si>
  <si>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</si>
  <si>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</si>
  <si>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</si>
  <si>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</si>
  <si>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</si>
  <si>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</si>
  <si>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</si>
  <si>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</si>
  <si>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</si>
  <si>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</si>
  <si>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</si>
  <si>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</si>
  <si>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</si>
  <si>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</si>
  <si>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</si>
  <si>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</si>
  <si>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</si>
  <si>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</si>
  <si>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</si>
  <si>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</si>
  <si>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</si>
  <si>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</si>
  <si>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</si>
  <si>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</si>
  <si>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</si>
  <si>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</si>
  <si>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</si>
  <si>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</si>
  <si>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</si>
  <si>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</si>
  <si>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</si>
  <si>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</si>
  <si>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</si>
  <si>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</si>
  <si>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</si>
  <si>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</si>
  <si>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</si>
  <si>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</si>
  <si>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</si>
  <si>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</si>
  <si>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</si>
  <si>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</si>
  <si>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</si>
  <si>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</si>
  <si>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</si>
  <si>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</si>
  <si>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</si>
  <si>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</si>
  <si>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</si>
  <si>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</si>
  <si>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</si>
  <si>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</si>
  <si>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</si>
  <si>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</si>
  <si>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</si>
  <si>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</si>
  <si>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</si>
  <si>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</si>
  <si>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</si>
  <si>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</si>
  <si>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</si>
  <si>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</si>
  <si>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</si>
  <si>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</si>
  <si>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</si>
  <si>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</si>
  <si>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</si>
  <si>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</si>
  <si>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</si>
  <si>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</si>
  <si>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</si>
  <si>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</si>
  <si>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</si>
  <si>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</si>
  <si>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</si>
  <si>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</si>
  <si>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</si>
  <si>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</si>
  <si>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</si>
  <si>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</si>
  <si>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</si>
  <si>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</si>
  <si>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</si>
  <si>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</si>
  <si>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</si>
  <si>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</si>
  <si>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</si>
  <si>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</si>
  <si>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</si>
  <si>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</si>
  <si>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</si>
  <si>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</si>
  <si>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</si>
  <si>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</si>
  <si>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</si>
  <si>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</si>
  <si>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</si>
  <si>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</si>
  <si>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</si>
  <si>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</si>
  <si>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</si>
  <si>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</si>
  <si>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</si>
  <si>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</si>
  <si>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</si>
  <si>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</si>
  <si>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</si>
  <si>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</si>
  <si>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</si>
  <si>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</si>
  <si>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</si>
  <si>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</si>
  <si>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</si>
  <si>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</si>
  <si>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</si>
  <si>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</si>
  <si>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</si>
  <si>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</si>
  <si>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</si>
  <si>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</si>
  <si>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</si>
  <si>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</si>
  <si>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</si>
  <si>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</si>
  <si>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</si>
  <si>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</si>
  <si>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</si>
  <si>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</si>
  <si>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</si>
  <si>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</si>
  <si>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</si>
  <si>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</si>
  <si>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</si>
  <si>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</si>
  <si>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</si>
  <si>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</si>
  <si>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</si>
  <si>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</si>
  <si>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</si>
  <si>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</si>
  <si>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</si>
  <si>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</si>
  <si>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</si>
  <si>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</si>
  <si>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</si>
  <si>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</si>
  <si>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</si>
  <si>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</si>
  <si>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</si>
  <si>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</si>
  <si>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</si>
  <si>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</si>
  <si>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</si>
  <si>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</si>
  <si>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</si>
  <si>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</si>
  <si>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</si>
  <si>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</si>
  <si>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</si>
  <si>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</si>
  <si>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</si>
  <si>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</si>
  <si>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</si>
  <si>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</si>
  <si>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</si>
  <si>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</si>
  <si>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</si>
  <si>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</si>
  <si>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</si>
  <si>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</si>
  <si>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</si>
  <si>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</si>
  <si>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</si>
  <si>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</si>
  <si>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</si>
  <si>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</si>
  <si>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</si>
  <si>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</si>
  <si>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</si>
  <si>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</si>
  <si>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</si>
  <si>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</si>
  <si>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</si>
  <si>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</si>
  <si>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</si>
  <si>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</si>
  <si>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</si>
  <si>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</si>
  <si>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</si>
  <si>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</si>
  <si>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</si>
  <si>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</si>
  <si>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</si>
  <si>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</si>
  <si>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</si>
  <si>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</si>
  <si>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</si>
  <si>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</si>
  <si>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</si>
  <si>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</si>
  <si>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</si>
  <si>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</si>
  <si>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</si>
  <si>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</si>
  <si>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</si>
  <si>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</si>
  <si>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</si>
  <si>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</si>
  <si>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</si>
  <si>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</si>
  <si>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</si>
  <si>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</si>
  <si>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</si>
  <si>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</si>
  <si>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</si>
  <si>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</si>
  <si>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</si>
  <si>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</si>
  <si>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</si>
  <si>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</si>
  <si>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</si>
  <si>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</si>
  <si>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</si>
  <si>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</si>
  <si>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</si>
  <si>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</si>
  <si>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</si>
  <si>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</si>
  <si>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</si>
  <si>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</si>
  <si>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</si>
  <si>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</si>
  <si>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</si>
  <si>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</si>
  <si>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</si>
  <si>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</si>
  <si>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</si>
  <si>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</si>
  <si>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</si>
  <si>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</si>
  <si>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</si>
  <si>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</si>
  <si>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</si>
  <si>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</si>
  <si>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</si>
  <si>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</si>
  <si>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</si>
  <si>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</si>
  <si>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</si>
  <si>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</si>
  <si>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</si>
  <si>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</si>
  <si>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</si>
  <si>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</si>
  <si>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</si>
  <si>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</si>
  <si>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</si>
  <si>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</si>
  <si>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</si>
  <si>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</si>
  <si>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</si>
  <si>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</si>
  <si>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</si>
  <si>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</si>
  <si>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</si>
  <si>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</si>
  <si>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</si>
  <si>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</si>
  <si>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</si>
  <si>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</si>
  <si>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</si>
  <si>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</si>
  <si>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</si>
  <si>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</si>
  <si>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</si>
  <si>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</si>
  <si>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</si>
  <si>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</si>
  <si>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</si>
  <si>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</si>
  <si>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</si>
  <si>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</si>
  <si>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</si>
  <si>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</si>
  <si>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</si>
  <si>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</si>
  <si>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</si>
  <si>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</si>
  <si>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</si>
  <si>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</si>
  <si>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</si>
  <si>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</si>
  <si>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</si>
  <si>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</si>
  <si>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</si>
  <si>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</si>
  <si>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</si>
  <si>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</si>
  <si>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</si>
  <si>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</si>
  <si>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</si>
  <si>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</si>
  <si>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</si>
  <si>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</si>
  <si>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</si>
  <si>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</si>
  <si>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</si>
  <si>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</si>
  <si>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</si>
  <si>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</si>
  <si>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</si>
  <si>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</si>
  <si>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</si>
  <si>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</si>
  <si>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</si>
  <si>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</si>
  <si>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</si>
  <si>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</si>
  <si>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</si>
  <si>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</si>
  <si>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</si>
  <si>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</si>
  <si>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</si>
  <si>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</si>
  <si>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</si>
  <si>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</si>
  <si>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</si>
  <si>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</si>
  <si>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</si>
  <si>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</si>
  <si>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</si>
  <si>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</si>
  <si>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</si>
  <si>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</si>
  <si>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</si>
  <si>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</si>
  <si>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</si>
  <si>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</si>
  <si>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</si>
  <si>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</si>
  <si>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</si>
  <si>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</si>
  <si>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</si>
  <si>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</si>
  <si>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</si>
  <si>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</si>
  <si>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</si>
  <si>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</si>
  <si>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</si>
  <si>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</si>
  <si>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</si>
  <si>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</si>
  <si>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</si>
  <si>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</si>
  <si>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</si>
  <si>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</si>
  <si>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</si>
  <si>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</si>
  <si>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</si>
  <si>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</si>
  <si>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</si>
  <si>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</si>
  <si>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</si>
  <si>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</si>
  <si>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</si>
  <si>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</si>
  <si>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</si>
  <si>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</si>
  <si>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</si>
  <si>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</si>
  <si>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</si>
  <si>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</si>
  <si>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</si>
  <si>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</si>
  <si>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</si>
  <si>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</si>
  <si>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</si>
  <si>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</si>
  <si>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</si>
  <si>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</si>
  <si>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</si>
  <si>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</si>
  <si>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</si>
  <si>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</si>
  <si>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</si>
  <si>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</si>
  <si>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</si>
  <si>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</si>
  <si>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</si>
  <si>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</si>
  <si>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</si>
  <si>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</si>
  <si>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</si>
  <si>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</si>
  <si>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</si>
  <si>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</si>
  <si>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</si>
  <si>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</si>
  <si>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</si>
  <si>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</si>
  <si>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</si>
  <si>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</si>
  <si>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</si>
  <si>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</si>
  <si>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</si>
  <si>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</si>
  <si>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</si>
  <si>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</si>
  <si>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</si>
  <si>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</si>
  <si>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</si>
  <si>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</si>
  <si>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</si>
  <si>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</si>
  <si>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</si>
  <si>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</si>
  <si>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</si>
  <si>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</si>
  <si>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</si>
  <si>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</si>
  <si>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</si>
  <si>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</si>
  <si>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</si>
  <si>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</si>
  <si>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</si>
  <si>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</si>
  <si>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</si>
  <si>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</si>
  <si>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</si>
  <si>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</si>
  <si>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</si>
  <si>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</si>
  <si>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</si>
  <si>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</si>
  <si>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</si>
  <si>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</si>
  <si>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</si>
  <si>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</si>
  <si>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</si>
  <si>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</si>
  <si>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</si>
  <si>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</si>
  <si>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</si>
  <si>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</si>
  <si>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</si>
  <si>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</si>
  <si>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</si>
  <si>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</si>
  <si>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</si>
  <si>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</si>
  <si>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</si>
  <si>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</si>
  <si>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</si>
  <si>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</si>
  <si>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</si>
  <si>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</si>
  <si>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</si>
  <si>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</si>
  <si>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</si>
  <si>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</si>
  <si>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</si>
  <si>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</si>
  <si>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</si>
  <si>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</si>
  <si>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</si>
  <si>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</si>
  <si>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</si>
  <si>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</si>
  <si>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</si>
  <si>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</si>
  <si>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</si>
  <si>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</si>
  <si>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</si>
  <si>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</si>
  <si>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</si>
  <si>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</si>
  <si>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</si>
  <si>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</si>
  <si>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</si>
  <si>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</si>
  <si>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</si>
  <si>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</si>
  <si>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</si>
  <si>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</si>
  <si>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</si>
  <si>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</si>
  <si>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</si>
  <si>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</si>
  <si>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</si>
  <si>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</si>
  <si>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</si>
  <si>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</si>
  <si>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</si>
  <si>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</si>
  <si>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</si>
  <si>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</si>
  <si>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</si>
  <si>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</si>
  <si>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</si>
  <si>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</si>
  <si>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</si>
  <si>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</si>
  <si>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</si>
  <si>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</si>
  <si>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</si>
  <si>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</si>
  <si>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</si>
  <si>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</si>
  <si>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</si>
  <si>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</si>
  <si>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</si>
  <si>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</si>
  <si>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</si>
  <si>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</si>
  <si>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</si>
  <si>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</si>
  <si>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</si>
  <si>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</si>
  <si>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</si>
  <si>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</si>
  <si>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</si>
  <si>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</si>
  <si>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</si>
  <si>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</si>
  <si>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</si>
  <si>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</si>
  <si>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</si>
  <si>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</si>
  <si>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</si>
  <si>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</si>
  <si>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</si>
  <si>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</si>
  <si>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</si>
  <si>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</si>
  <si>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</si>
  <si>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</si>
  <si>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</si>
  <si>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</si>
  <si>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</si>
  <si>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</si>
  <si>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</si>
  <si>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</si>
  <si>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</si>
  <si>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</si>
  <si>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</si>
  <si>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</si>
  <si>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</si>
  <si>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</si>
  <si>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</si>
  <si>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</si>
  <si>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</si>
  <si>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</si>
  <si>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</si>
  <si>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</si>
  <si>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</si>
  <si>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</si>
  <si>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</si>
  <si>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</si>
  <si>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</si>
  <si>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</si>
  <si>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</si>
  <si>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</si>
  <si>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</si>
  <si>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</si>
  <si>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</si>
  <si>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</si>
  <si>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</si>
  <si>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</si>
  <si>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</si>
  <si>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</si>
  <si>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</si>
  <si>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</si>
  <si>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</si>
  <si>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</si>
  <si>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</si>
  <si>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</si>
  <si>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</si>
  <si>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</si>
  <si>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</si>
  <si>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</si>
  <si>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</si>
  <si>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</si>
  <si>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</si>
  <si>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</si>
  <si>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</si>
  <si>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</si>
  <si>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</si>
  <si>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</si>
  <si>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</si>
  <si>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</si>
  <si>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</si>
  <si>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</si>
  <si>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</si>
  <si>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</si>
  <si>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</si>
  <si>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</si>
  <si>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</si>
  <si>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</si>
  <si>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</si>
  <si>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</si>
  <si>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</si>
  <si>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</si>
  <si>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</si>
  <si>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</si>
  <si>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</si>
  <si>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</si>
  <si>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</si>
  <si>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</si>
  <si>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</si>
  <si>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</si>
  <si>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</si>
  <si>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</si>
  <si>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</si>
  <si>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</si>
  <si>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</si>
  <si>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</si>
  <si>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</si>
  <si>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</si>
  <si>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</si>
  <si>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</si>
  <si>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</si>
  <si>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</si>
  <si>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</si>
  <si>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</si>
  <si>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</si>
  <si>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</si>
  <si>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</si>
  <si>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</si>
  <si>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</si>
  <si>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</si>
  <si>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</si>
  <si>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</si>
  <si>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</si>
  <si>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</si>
  <si>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</si>
  <si>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</si>
  <si>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</si>
  <si>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</si>
  <si>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</si>
  <si>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</si>
  <si>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</si>
  <si>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</si>
  <si>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</si>
  <si>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</si>
  <si>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</si>
  <si>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</si>
  <si>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</si>
  <si>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</si>
  <si>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</si>
  <si>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</si>
  <si>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</si>
  <si>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</si>
  <si>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</si>
  <si>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</si>
  <si>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</si>
  <si>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</si>
  <si>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</si>
  <si>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</si>
  <si>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</si>
  <si>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</si>
  <si>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</si>
  <si>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</si>
  <si>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</si>
  <si>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</si>
  <si>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</si>
  <si>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</si>
  <si>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</si>
  <si>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</si>
  <si>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</si>
  <si>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</si>
  <si>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</si>
  <si>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</si>
  <si>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</si>
  <si>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</si>
  <si>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</si>
  <si>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</si>
  <si>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</si>
  <si>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</si>
  <si>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</si>
  <si>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</si>
  <si>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</si>
  <si>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</si>
  <si>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</si>
  <si>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</si>
  <si>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</si>
  <si>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</si>
  <si>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</si>
  <si>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</si>
  <si>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</si>
  <si>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</si>
  <si>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</si>
  <si>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</si>
  <si>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</si>
  <si>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</si>
  <si>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</si>
  <si>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</si>
  <si>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</si>
  <si>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</si>
  <si>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</si>
  <si>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</si>
  <si>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</si>
  <si>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</si>
  <si>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</si>
  <si>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</si>
  <si>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</si>
  <si>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</si>
  <si>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</si>
  <si>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</si>
  <si>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</si>
  <si>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</si>
  <si>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</si>
  <si>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</si>
  <si>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</si>
  <si>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</si>
  <si>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</si>
  <si>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</si>
  <si>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</si>
  <si>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</si>
  <si>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</si>
  <si>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</si>
  <si>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</si>
  <si>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</si>
  <si>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</si>
  <si>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</si>
  <si>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</si>
  <si>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</si>
  <si>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</si>
  <si>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</si>
  <si>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</si>
  <si>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</si>
  <si>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</si>
  <si>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</si>
  <si>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</si>
  <si>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</si>
  <si>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</si>
  <si>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</si>
  <si>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</si>
  <si>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</si>
  <si>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</si>
  <si>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</si>
  <si>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</si>
  <si>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</si>
  <si>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</si>
  <si>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</si>
  <si>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</si>
  <si>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</si>
  <si>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</si>
  <si>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</si>
  <si>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</si>
  <si>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</si>
  <si>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</si>
  <si>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</si>
  <si>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</si>
  <si>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</si>
  <si>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</si>
  <si>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</si>
  <si>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</si>
  <si>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</si>
  <si>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</si>
  <si>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</si>
  <si>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</si>
  <si>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</si>
  <si>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</si>
  <si>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</si>
  <si>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</si>
  <si>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</si>
  <si>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</si>
  <si>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</si>
  <si>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</si>
  <si>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</si>
  <si>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</si>
  <si>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</si>
  <si>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</si>
  <si>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</si>
  <si>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</si>
  <si>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</si>
  <si>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</si>
  <si>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</si>
  <si>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</si>
  <si>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</si>
  <si>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</si>
  <si>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</si>
  <si>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</si>
  <si>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</si>
  <si>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</si>
  <si>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</si>
  <si>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</si>
  <si>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</si>
  <si>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</si>
  <si>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</si>
  <si>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</si>
  <si>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</si>
  <si>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</si>
  <si>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</si>
  <si>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</si>
  <si>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</si>
  <si>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</si>
  <si>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</si>
  <si>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</si>
  <si>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</si>
  <si>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</si>
  <si>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</si>
  <si>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</si>
  <si>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</si>
  <si>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</si>
  <si>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</si>
  <si>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</si>
  <si>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</si>
  <si>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</si>
  <si>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</si>
  <si>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</si>
  <si>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</si>
  <si>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</si>
  <si>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</si>
  <si>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</si>
  <si>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</si>
  <si>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</si>
  <si>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</si>
  <si>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</si>
  <si>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</si>
  <si>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</si>
  <si>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</si>
  <si>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</si>
  <si>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</si>
  <si>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</si>
  <si>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</si>
  <si>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</si>
  <si>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</si>
  <si>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</si>
  <si>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</si>
  <si>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</si>
  <si>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</si>
  <si>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</si>
  <si>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</si>
  <si>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</si>
  <si>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</si>
  <si>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</si>
  <si>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</si>
  <si>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</si>
  <si>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</si>
  <si>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</si>
  <si>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</si>
  <si>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</si>
  <si>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</si>
  <si>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</si>
  <si>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</si>
  <si>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</si>
  <si>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</si>
  <si>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</si>
  <si>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</si>
  <si>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</si>
  <si>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</si>
  <si>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</si>
  <si>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</si>
  <si>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</si>
  <si>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</si>
  <si>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</si>
  <si>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</si>
  <si>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</si>
  <si>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</si>
  <si>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</si>
  <si>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</si>
  <si>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</si>
  <si>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</si>
  <si>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</si>
  <si>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</si>
  <si>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</si>
  <si>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</si>
  <si>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</si>
  <si>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</si>
  <si>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</si>
  <si>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</si>
  <si>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</si>
  <si>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</si>
  <si>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</si>
  <si>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</si>
  <si>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</si>
  <si>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</si>
  <si>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</si>
  <si>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</si>
  <si>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</si>
  <si>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</si>
  <si>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</si>
  <si>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</si>
  <si>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</si>
  <si>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</si>
  <si>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</si>
  <si>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</si>
  <si>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</si>
  <si>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</si>
  <si>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</si>
  <si>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</si>
  <si>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</si>
  <si>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</si>
  <si>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</si>
  <si>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</si>
  <si>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</si>
  <si>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</si>
  <si>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</si>
  <si>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</si>
  <si>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</si>
  <si>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</si>
  <si>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</si>
  <si>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</si>
  <si>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</si>
  <si>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</si>
  <si>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</si>
  <si>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</si>
  <si>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</si>
  <si>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</si>
  <si>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</si>
  <si>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</si>
  <si>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</si>
  <si>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</si>
  <si>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</si>
  <si>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</si>
  <si>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</si>
  <si>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</si>
  <si>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</si>
  <si>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</si>
  <si>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</si>
  <si>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</si>
  <si>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</si>
  <si>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</si>
  <si>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</si>
  <si>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</si>
  <si>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</si>
  <si>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</si>
  <si>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</si>
  <si>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</si>
  <si>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</si>
  <si>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</si>
  <si>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</si>
  <si>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</si>
  <si>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</si>
  <si>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</si>
  <si>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</si>
  <si>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</si>
  <si>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</si>
  <si>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</si>
  <si>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</si>
  <si>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</si>
  <si>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</si>
  <si>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</si>
  <si>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</si>
  <si>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</si>
  <si>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</si>
  <si>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</si>
  <si>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</si>
  <si>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</si>
  <si>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</si>
  <si>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</si>
  <si>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</si>
  <si>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</si>
  <si>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</si>
  <si>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</si>
  <si>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</si>
  <si>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</si>
  <si>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</si>
  <si>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</si>
  <si>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</si>
  <si>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</si>
  <si>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</si>
  <si>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</si>
  <si>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</si>
  <si>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</si>
  <si>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</si>
  <si>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</si>
  <si>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</si>
  <si>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</si>
  <si>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</si>
  <si>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</si>
  <si>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</si>
  <si>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</si>
  <si>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</si>
  <si>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</si>
  <si>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</si>
  <si>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</si>
  <si>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</si>
  <si>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</si>
  <si>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</si>
  <si>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</si>
  <si>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</si>
  <si>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</si>
  <si>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</si>
  <si>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</si>
  <si>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</si>
  <si>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</si>
  <si>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</si>
  <si>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</si>
  <si>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</si>
  <si>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</si>
  <si>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</si>
  <si>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</si>
  <si>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</si>
  <si>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</si>
  <si>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</si>
  <si>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</si>
  <si>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</si>
  <si>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</si>
  <si>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</si>
  <si>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</si>
  <si>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</si>
  <si>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</si>
  <si>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</si>
  <si>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</si>
  <si>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</si>
  <si>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</si>
  <si>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</si>
  <si>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</si>
  <si>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</si>
  <si>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</si>
  <si>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</si>
  <si>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</si>
  <si>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</si>
  <si>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</si>
  <si>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</si>
  <si>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</si>
  <si>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</si>
  <si>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</si>
  <si>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</si>
  <si>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</si>
  <si>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</si>
  <si>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</si>
  <si>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</si>
  <si>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</si>
  <si>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</si>
  <si>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</si>
  <si>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</si>
  <si>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</si>
  <si>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</si>
  <si>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</si>
  <si>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</si>
  <si>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</si>
  <si>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</si>
  <si>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</si>
  <si>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</si>
  <si>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</si>
  <si>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</si>
  <si>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</si>
  <si>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</si>
  <si>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</si>
  <si>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</si>
  <si>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</si>
  <si>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</si>
  <si>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</si>
  <si>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</si>
  <si>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</si>
  <si>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</si>
  <si>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</si>
  <si>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</si>
  <si>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</si>
  <si>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</si>
  <si>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</si>
  <si>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</si>
  <si>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</si>
  <si>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</si>
  <si>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</si>
  <si>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</si>
  <si>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</si>
  <si>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</si>
  <si>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</si>
  <si>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</si>
  <si>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</si>
  <si>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</si>
  <si>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</si>
  <si>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</si>
  <si>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</si>
  <si>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</si>
  <si>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</si>
  <si>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</si>
  <si>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</si>
  <si>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</si>
  <si>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</si>
  <si>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</si>
  <si>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</si>
  <si>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</si>
  <si>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</si>
  <si>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</si>
  <si>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</si>
  <si>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</si>
  <si>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</si>
  <si>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</si>
  <si>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</si>
  <si>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</si>
  <si>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</si>
  <si>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</si>
  <si>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</si>
  <si>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</si>
  <si>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</si>
  <si>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</si>
  <si>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</si>
  <si>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</si>
  <si>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</si>
  <si>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</si>
  <si>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</si>
  <si>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</si>
  <si>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</si>
  <si>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</si>
  <si>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</si>
  <si>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</si>
  <si>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</si>
  <si>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</si>
  <si>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</si>
  <si>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</si>
  <si>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</si>
  <si>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</si>
  <si>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</si>
  <si>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</si>
  <si>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</si>
  <si>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</si>
  <si>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</si>
  <si>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</si>
  <si>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</si>
  <si>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</si>
  <si>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</si>
  <si>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</si>
  <si>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</si>
  <si>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</si>
  <si>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</si>
  <si>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</si>
  <si>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</si>
  <si>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</si>
  <si>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</si>
  <si>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</si>
  <si>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</si>
  <si>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</si>
  <si>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</si>
  <si>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</si>
  <si>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</si>
  <si>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</si>
  <si>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</si>
  <si>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</si>
  <si>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</si>
  <si>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</si>
  <si>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</si>
  <si>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</si>
  <si>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</si>
  <si>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</si>
  <si>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</si>
  <si>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</si>
  <si>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</si>
  <si>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</si>
  <si>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</si>
  <si>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</si>
  <si>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</si>
  <si>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</si>
  <si>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</si>
  <si>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</si>
  <si>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</si>
  <si>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</si>
  <si>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</si>
  <si>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</si>
  <si>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</si>
  <si>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</si>
  <si>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</si>
  <si>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</si>
  <si>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</si>
  <si>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</si>
  <si>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</si>
  <si>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</si>
  <si>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</si>
  <si>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</si>
  <si>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</si>
  <si>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</si>
  <si>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</si>
  <si>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</si>
  <si>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</si>
  <si>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</si>
  <si>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</si>
  <si>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</si>
  <si>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</si>
  <si>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</si>
  <si>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</si>
  <si>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</si>
  <si>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</si>
  <si>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</si>
  <si>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</si>
  <si>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</si>
  <si>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</si>
  <si>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</si>
  <si>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</si>
  <si>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</si>
  <si>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</si>
  <si>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</si>
  <si>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</si>
  <si>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</si>
  <si>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</si>
  <si>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</si>
  <si>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</si>
  <si>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</si>
  <si>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</si>
  <si>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</si>
  <si>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</si>
  <si>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</si>
  <si>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</si>
  <si>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</si>
  <si>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</si>
  <si>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</si>
  <si>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</si>
  <si>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</si>
  <si>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</si>
  <si>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</si>
  <si>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</si>
  <si>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</si>
  <si>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</si>
  <si>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</si>
  <si>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</si>
  <si>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</si>
  <si>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</si>
  <si>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</si>
  <si>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</si>
  <si>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</si>
  <si>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</si>
  <si>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</si>
  <si>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</si>
  <si>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</si>
  <si>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</si>
  <si>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</si>
  <si>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</si>
  <si>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</si>
  <si>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</si>
  <si>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</si>
  <si>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</si>
  <si>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</si>
  <si>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</si>
  <si>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</si>
  <si>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</si>
  <si>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</si>
  <si>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</si>
  <si>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</si>
  <si>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</si>
  <si>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</si>
  <si>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</si>
  <si>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</si>
  <si>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</si>
  <si>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</si>
  <si>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</si>
  <si>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</si>
  <si>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</si>
  <si>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</si>
  <si>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</si>
  <si>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</si>
  <si>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</si>
  <si>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</si>
  <si>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</si>
  <si>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</si>
  <si>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</si>
  <si>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</si>
  <si>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</si>
  <si>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</si>
  <si>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</si>
  <si>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</si>
  <si>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</si>
  <si>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</si>
  <si>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</si>
  <si>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</si>
  <si>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</si>
  <si>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</si>
  <si>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</si>
  <si>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</si>
  <si>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</si>
  <si>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</si>
  <si>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</si>
  <si>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</si>
  <si>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</si>
  <si>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</si>
  <si>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</si>
  <si>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</si>
  <si>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</si>
  <si>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</si>
  <si>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</si>
  <si>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</si>
  <si>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</si>
  <si>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</si>
  <si>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</si>
  <si>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</si>
  <si>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</si>
  <si>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</si>
  <si>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</si>
  <si>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</si>
  <si>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</si>
  <si>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</si>
  <si>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</si>
  <si>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</si>
  <si>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</si>
  <si>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</si>
  <si>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</si>
  <si>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</si>
  <si>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</si>
  <si>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</si>
  <si>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</si>
  <si>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</si>
  <si>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</si>
  <si>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</si>
  <si>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</si>
  <si>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</si>
  <si>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</si>
  <si>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</si>
  <si>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</si>
  <si>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</si>
  <si>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</si>
  <si>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</si>
  <si>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</si>
  <si>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</si>
  <si>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</si>
  <si>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</si>
  <si>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</si>
  <si>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</si>
  <si>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</si>
  <si>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</si>
  <si>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</si>
  <si>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</si>
  <si>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</si>
  <si>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</si>
  <si>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</si>
  <si>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</si>
  <si>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</si>
  <si>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</si>
  <si>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</si>
  <si>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</si>
  <si>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</si>
  <si>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</si>
  <si>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</si>
  <si>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</si>
  <si>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</si>
  <si>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</si>
  <si>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</si>
  <si>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</si>
  <si>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</si>
  <si>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</si>
  <si>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</si>
  <si>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</si>
  <si>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</si>
  <si>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</si>
  <si>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</si>
  <si>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</si>
  <si>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</si>
  <si>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</si>
  <si>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</si>
  <si>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</si>
  <si>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</si>
  <si>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</si>
  <si>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</si>
  <si>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</si>
  <si>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</si>
  <si>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</si>
  <si>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</si>
  <si>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</si>
  <si>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</si>
  <si>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</si>
  <si>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</si>
  <si>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</si>
  <si>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</si>
  <si>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</si>
  <si>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</si>
  <si>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</si>
  <si>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</si>
  <si>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</si>
  <si>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</si>
  <si>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</si>
  <si>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</si>
  <si>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</si>
  <si>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</si>
  <si>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</si>
  <si>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</si>
  <si>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</si>
  <si>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</si>
  <si>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</si>
  <si>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</si>
  <si>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</si>
  <si>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</si>
  <si>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</si>
  <si>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</si>
  <si>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</si>
  <si>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</si>
  <si>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</si>
  <si>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</si>
  <si>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</si>
  <si>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</si>
  <si>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</si>
  <si>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</si>
  <si>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</si>
  <si>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</si>
  <si>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</si>
  <si>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</si>
  <si>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</si>
  <si>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</si>
  <si>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</si>
  <si>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</si>
  <si>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</si>
  <si>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</si>
  <si>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</si>
  <si>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</si>
  <si>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</si>
  <si>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</si>
  <si>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</si>
  <si>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</si>
  <si>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</si>
  <si>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</si>
  <si>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</si>
  <si>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</si>
  <si>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</si>
  <si>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</si>
  <si>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</si>
  <si>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</si>
  <si>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</si>
  <si>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</si>
  <si>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</si>
  <si>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</si>
  <si>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</si>
  <si>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</si>
  <si>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</si>
  <si>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</si>
  <si>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</si>
  <si>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</si>
  <si>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</si>
  <si>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</si>
  <si>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</si>
  <si>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</si>
  <si>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</si>
  <si>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</si>
  <si>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</si>
  <si>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</si>
  <si>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</si>
  <si>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</si>
  <si>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</si>
  <si>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</si>
  <si>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</si>
  <si>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</si>
  <si>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</si>
  <si>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</si>
  <si>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</si>
  <si>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</si>
  <si>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</si>
  <si>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</si>
  <si>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</si>
  <si>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</si>
  <si>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</si>
  <si>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</si>
  <si>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</si>
  <si>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</si>
  <si>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</si>
  <si>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</si>
  <si>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</si>
  <si>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</si>
  <si>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</si>
  <si>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</si>
  <si>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</si>
  <si>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</si>
  <si>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</si>
  <si>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</si>
  <si>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</si>
  <si>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</si>
  <si>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</si>
  <si>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</si>
  <si>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</si>
  <si>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</si>
  <si>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</si>
  <si>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</si>
  <si>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</si>
  <si>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</si>
  <si>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</si>
  <si>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</si>
  <si>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</si>
  <si>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</si>
  <si>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</si>
  <si>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</si>
  <si>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</si>
  <si>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</si>
  <si>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</si>
  <si>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</si>
  <si>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</si>
  <si>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</si>
  <si>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</si>
  <si>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</si>
  <si>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</si>
  <si>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</si>
  <si>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</si>
  <si>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</si>
  <si>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</si>
  <si>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</si>
  <si>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</si>
  <si>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</si>
  <si>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</si>
  <si>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</si>
  <si>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</si>
  <si>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</si>
  <si>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</si>
  <si>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</si>
  <si>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</si>
  <si>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</si>
  <si>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</si>
  <si>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</si>
  <si>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</si>
  <si>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</si>
  <si>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</si>
  <si>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</si>
  <si>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</si>
  <si>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</si>
  <si>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</si>
  <si>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</si>
  <si>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</si>
  <si>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</si>
  <si>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</si>
  <si>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</si>
  <si>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</si>
  <si>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</si>
  <si>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</si>
  <si>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</si>
  <si>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</si>
  <si>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</si>
  <si>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</si>
  <si>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</si>
  <si>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</si>
  <si>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</si>
  <si>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</si>
  <si>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</si>
  <si>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</si>
  <si>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</si>
  <si>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</si>
  <si>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</si>
  <si>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</si>
  <si>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</si>
  <si>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</si>
  <si>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</si>
  <si>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</si>
  <si>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</si>
  <si>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</si>
  <si>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</si>
  <si>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</si>
  <si>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</si>
  <si>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</si>
  <si>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</si>
  <si>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</si>
  <si>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</si>
  <si>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</si>
  <si>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</si>
  <si>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</si>
  <si>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</si>
  <si>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</si>
  <si>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</si>
  <si>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</si>
  <si>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</si>
  <si>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</si>
  <si>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</si>
  <si>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</si>
  <si>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</si>
  <si>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</si>
  <si>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</si>
  <si>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</si>
  <si>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</si>
  <si>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</si>
  <si>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</si>
  <si>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</si>
  <si>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</si>
  <si>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</si>
  <si>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</si>
  <si>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</si>
  <si>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</si>
  <si>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</si>
  <si>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</si>
  <si>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</si>
  <si>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</si>
  <si>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</si>
  <si>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</si>
  <si>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</si>
  <si>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</si>
  <si>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</si>
  <si>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</si>
  <si>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</si>
  <si>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</si>
  <si>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</si>
  <si>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</si>
  <si>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</si>
  <si>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</si>
  <si>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</si>
  <si>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</si>
  <si>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</si>
  <si>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</si>
  <si>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</si>
  <si>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</si>
  <si>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</si>
  <si>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</si>
  <si>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</si>
  <si>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</si>
  <si>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</si>
  <si>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</si>
  <si>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</si>
  <si>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</si>
  <si>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</si>
  <si>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</si>
  <si>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</si>
  <si>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</si>
  <si>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</si>
  <si>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</si>
  <si>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</si>
  <si>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</si>
  <si>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</si>
  <si>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</si>
  <si>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</si>
  <si>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</si>
  <si>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</si>
  <si>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</si>
  <si>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</si>
  <si>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</si>
  <si>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</si>
  <si>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</si>
  <si>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</si>
  <si>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</si>
  <si>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</si>
  <si>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</si>
  <si>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</si>
  <si>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</si>
  <si>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</si>
  <si>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</si>
  <si>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</si>
  <si>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</si>
  <si>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</si>
  <si>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</si>
  <si>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</si>
  <si>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</si>
  <si>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</si>
  <si>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</si>
  <si>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</si>
  <si>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</si>
  <si>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</si>
  <si>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</si>
  <si>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</si>
  <si>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</si>
  <si>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</si>
  <si>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</si>
  <si>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</si>
  <si>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</si>
  <si>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</si>
  <si>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</si>
  <si>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</si>
  <si>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</si>
  <si>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</si>
  <si>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</si>
  <si>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</si>
  <si>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</si>
  <si>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</si>
  <si>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</si>
  <si>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</si>
  <si>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</si>
  <si>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</si>
  <si>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</si>
  <si>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</si>
  <si>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</si>
  <si>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</si>
  <si>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</si>
  <si>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</si>
  <si>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</si>
  <si>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</si>
  <si>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</si>
  <si>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</si>
  <si>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</si>
  <si>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</si>
  <si>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</si>
  <si>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</si>
  <si>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</si>
  <si>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</si>
  <si>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</si>
  <si>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</si>
  <si>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</si>
  <si>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</si>
  <si>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</si>
  <si>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</si>
  <si>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</si>
  <si>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</si>
  <si>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</si>
  <si>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</si>
  <si>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</si>
  <si>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</si>
  <si>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</si>
  <si>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</si>
  <si>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</si>
  <si>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</si>
  <si>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</si>
  <si>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</si>
  <si>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</si>
  <si>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</si>
  <si>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</si>
  <si>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</si>
  <si>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</si>
  <si>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</si>
  <si>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</si>
  <si>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</si>
  <si>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</si>
  <si>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</si>
  <si>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</si>
  <si>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</si>
  <si>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</si>
  <si>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</si>
  <si>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</si>
  <si>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</si>
  <si>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</si>
  <si>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</si>
  <si>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</si>
  <si>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</si>
  <si>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</si>
  <si>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</si>
  <si>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</si>
  <si>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</si>
  <si>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</si>
  <si>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</si>
  <si>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</si>
  <si>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</si>
  <si>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</si>
  <si>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</si>
  <si>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</si>
  <si>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</si>
  <si>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</si>
  <si>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</si>
  <si>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</si>
  <si>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</si>
  <si>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</si>
  <si>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</si>
  <si>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</si>
  <si>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</si>
  <si>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</si>
  <si>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</si>
  <si>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</si>
  <si>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</si>
  <si>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</si>
  <si>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</si>
  <si>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</si>
  <si>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</si>
  <si>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</si>
  <si>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</si>
  <si>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</si>
  <si>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</si>
  <si>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</si>
  <si>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</si>
  <si>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</si>
  <si>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</si>
  <si>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</si>
  <si>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</si>
  <si>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</si>
  <si>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</si>
  <si>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</si>
  <si>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</si>
  <si>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</si>
  <si>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</si>
  <si>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</si>
  <si>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</si>
  <si>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</si>
  <si>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</si>
  <si>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</si>
  <si>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</si>
  <si>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</si>
  <si>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</si>
  <si>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</si>
  <si>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</si>
  <si>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</si>
  <si>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</si>
  <si>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</si>
  <si>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</si>
  <si>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</si>
  <si>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</si>
  <si>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</si>
  <si>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</si>
  <si>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</si>
  <si>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</si>
  <si>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</si>
  <si>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</si>
  <si>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</si>
  <si>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</si>
  <si>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</si>
  <si>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</si>
  <si>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</si>
  <si>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</si>
  <si>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</si>
  <si>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</si>
  <si>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</si>
  <si>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</si>
  <si>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</si>
  <si>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</si>
  <si>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</si>
  <si>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</si>
  <si>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</si>
  <si>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</si>
  <si>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</si>
  <si>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</si>
  <si>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</si>
  <si>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</si>
  <si>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</si>
  <si>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</si>
  <si>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</si>
  <si>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</si>
  <si>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</si>
  <si>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</si>
  <si>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</si>
  <si>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</si>
  <si>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</si>
  <si>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</si>
  <si>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</si>
  <si>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</si>
  <si>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</si>
  <si>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</si>
  <si>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</si>
  <si>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</si>
  <si>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</si>
  <si>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</si>
  <si>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</si>
  <si>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</si>
  <si>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</si>
  <si>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</si>
  <si>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</si>
  <si>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</si>
  <si>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</si>
  <si>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</si>
  <si>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</si>
  <si>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</si>
  <si>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</si>
  <si>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</si>
  <si>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</si>
  <si>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</si>
  <si>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</si>
  <si>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</si>
  <si>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</si>
  <si>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</si>
  <si>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</si>
  <si>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</si>
  <si>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</si>
  <si>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</si>
  <si>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</si>
  <si>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</si>
  <si>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</si>
  <si>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</si>
  <si>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</si>
  <si>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</si>
  <si>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</si>
  <si>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</si>
  <si>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</si>
  <si>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</si>
  <si>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</si>
  <si>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</si>
  <si>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</si>
  <si>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</si>
  <si>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</si>
  <si>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</si>
  <si>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</si>
  <si>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</si>
  <si>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</si>
  <si>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</si>
  <si>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</si>
  <si>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</si>
  <si>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</si>
  <si>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</si>
  <si>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</si>
  <si>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</si>
  <si>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</si>
  <si>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</si>
  <si>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</si>
  <si>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</si>
  <si>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</si>
  <si>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</si>
  <si>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</si>
  <si>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</si>
  <si>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</si>
  <si>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</si>
  <si>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</si>
  <si>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</si>
  <si>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</si>
  <si>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</si>
  <si>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</si>
  <si>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</si>
  <si>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</si>
  <si>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</si>
  <si>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</si>
  <si>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</si>
  <si>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</si>
  <si>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</si>
  <si>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</si>
  <si>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</si>
  <si>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</si>
  <si>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</si>
  <si>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</si>
  <si>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</si>
  <si>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</si>
  <si>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</si>
  <si>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</si>
  <si>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</si>
  <si>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</si>
  <si>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</si>
  <si>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</si>
  <si>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</si>
  <si>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</si>
  <si>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</si>
  <si>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</si>
  <si>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</si>
  <si>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</si>
  <si>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</si>
  <si>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</si>
  <si>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</si>
  <si>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</si>
  <si>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</si>
  <si>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</si>
  <si>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</si>
  <si>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</si>
  <si>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</si>
  <si>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</si>
  <si>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</si>
  <si>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</si>
  <si>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</si>
  <si>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</si>
  <si>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</si>
  <si>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</si>
  <si>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</si>
  <si>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</si>
  <si>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</si>
  <si>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</si>
  <si>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</si>
  <si>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</si>
  <si>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</si>
  <si>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</si>
  <si>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</si>
  <si>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</si>
  <si>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</si>
  <si>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</si>
  <si>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</si>
  <si>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</si>
  <si>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</si>
  <si>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</si>
  <si>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</si>
  <si>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</si>
  <si>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</si>
  <si>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</si>
  <si>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</si>
  <si>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</si>
  <si>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</si>
  <si>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</si>
  <si>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</si>
  <si>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</si>
  <si>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</si>
  <si>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</si>
  <si>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</si>
  <si>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</si>
  <si>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</si>
  <si>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</si>
  <si>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</si>
  <si>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</si>
  <si>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</si>
  <si>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</si>
  <si>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</si>
  <si>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</si>
  <si>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</si>
  <si>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</si>
  <si>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</si>
  <si>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</si>
  <si>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</si>
  <si>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</si>
  <si>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</si>
  <si>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</si>
  <si>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</si>
  <si>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</si>
  <si>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</si>
  <si>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</si>
  <si>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</si>
  <si>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</si>
  <si>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</si>
  <si>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</si>
  <si>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</si>
  <si>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</si>
  <si>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</si>
  <si>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</si>
  <si>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</si>
  <si>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</si>
  <si>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</si>
  <si>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</si>
  <si>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</si>
  <si>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</si>
  <si>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</si>
  <si>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</si>
  <si>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</si>
  <si>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</si>
  <si>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</si>
  <si>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</si>
  <si>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</si>
  <si>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</si>
  <si>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</si>
  <si>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</si>
  <si>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</si>
  <si>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</si>
  <si>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</si>
  <si>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</si>
  <si>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</si>
  <si>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</si>
  <si>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</si>
  <si>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</si>
  <si>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</si>
  <si>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</si>
  <si>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</si>
  <si>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</si>
  <si>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</si>
  <si>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</si>
  <si>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</si>
  <si>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</si>
  <si>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</si>
  <si>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</si>
  <si>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</si>
  <si>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</si>
  <si>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</si>
  <si>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</si>
  <si>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</si>
  <si>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</si>
  <si>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</si>
  <si>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</si>
  <si>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</si>
  <si>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</si>
  <si>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</si>
  <si>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</si>
  <si>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</si>
  <si>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</si>
  <si>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</si>
  <si>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</si>
  <si>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</si>
  <si>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</si>
  <si>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</si>
  <si>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</si>
  <si>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</si>
  <si>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</si>
  <si>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</si>
  <si>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</si>
  <si>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</si>
  <si>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</si>
  <si>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</si>
  <si>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</si>
  <si>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</si>
  <si>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</si>
  <si>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</si>
  <si>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</si>
  <si>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</si>
  <si>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</si>
  <si>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</si>
  <si>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</si>
  <si>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</si>
  <si>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</si>
  <si>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</si>
  <si>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</si>
  <si>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</si>
  <si>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</si>
  <si>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</si>
  <si>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</si>
  <si>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</si>
  <si>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</si>
  <si>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</si>
  <si>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</si>
  <si>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</si>
  <si>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</si>
  <si>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</si>
  <si>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</si>
  <si>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</si>
  <si>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</si>
  <si>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</si>
  <si>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</si>
  <si>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</si>
  <si>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</si>
  <si>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</si>
  <si>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</si>
  <si>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</si>
  <si>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</si>
  <si>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</si>
  <si>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</si>
  <si>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</si>
  <si>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</si>
  <si>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</si>
  <si>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</si>
  <si>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</si>
  <si>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</si>
  <si>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</si>
  <si>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</si>
  <si>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</si>
  <si>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</si>
  <si>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</si>
  <si>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</si>
  <si>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</si>
  <si>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</si>
  <si>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</si>
  <si>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</si>
  <si>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</si>
  <si>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</si>
  <si>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</si>
  <si>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</si>
  <si>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</si>
  <si>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</si>
  <si>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</si>
  <si>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</si>
  <si>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</si>
  <si>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</si>
  <si>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</si>
  <si>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</si>
  <si>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</si>
  <si>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</si>
  <si>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</si>
  <si>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</si>
  <si>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</si>
  <si>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</si>
  <si>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</si>
  <si>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</si>
  <si>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</si>
  <si>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</si>
  <si>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</si>
  <si>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</si>
  <si>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</si>
  <si>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</si>
  <si>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</si>
  <si>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</si>
  <si>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</si>
  <si>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</si>
  <si>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</si>
  <si>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</si>
  <si>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</si>
  <si>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</si>
  <si>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</si>
  <si>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</si>
  <si>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</si>
  <si>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</si>
  <si>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</si>
  <si>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</si>
  <si>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</si>
  <si>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</si>
  <si>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</si>
  <si>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</si>
  <si>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</si>
  <si>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</si>
  <si>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</si>
  <si>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</si>
  <si>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</si>
  <si>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</si>
  <si>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</si>
  <si>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</si>
  <si>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</si>
  <si>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</si>
  <si>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</si>
  <si>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</si>
  <si>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</si>
  <si>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</si>
  <si>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</si>
  <si>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</si>
  <si>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</si>
  <si>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</si>
  <si>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</si>
  <si>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</si>
  <si>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</si>
  <si>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</si>
  <si>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</si>
  <si>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</si>
  <si>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</si>
  <si>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</si>
  <si>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</si>
  <si>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</si>
  <si>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</si>
  <si>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</si>
  <si>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</si>
  <si>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</si>
  <si>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</si>
  <si>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</si>
  <si>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</si>
  <si>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</si>
  <si>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</si>
  <si>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</si>
  <si>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</si>
  <si>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</si>
  <si>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</si>
  <si>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</si>
  <si>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</si>
  <si>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</si>
  <si>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</si>
  <si>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</si>
  <si>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</si>
  <si>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</si>
  <si>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</si>
  <si>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</si>
  <si>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</si>
  <si>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</si>
  <si>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</si>
  <si>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</si>
  <si>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</si>
  <si>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</si>
  <si>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</si>
  <si>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</si>
  <si>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</si>
  <si>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</si>
  <si>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</si>
  <si>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</si>
  <si>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</si>
  <si>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</si>
  <si>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</si>
  <si>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</si>
  <si>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</si>
  <si>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</si>
  <si>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</si>
  <si>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</si>
  <si>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</si>
  <si>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</si>
  <si>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</si>
  <si>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</si>
  <si>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</si>
  <si>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</si>
  <si>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</si>
  <si>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</si>
  <si>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</si>
  <si>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</si>
  <si>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</si>
  <si>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</si>
  <si>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</si>
  <si>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</si>
  <si>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</si>
  <si>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</si>
  <si>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</si>
  <si>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</si>
  <si>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</si>
  <si>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</si>
  <si>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</si>
  <si>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</si>
  <si>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</si>
  <si>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</si>
  <si>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</si>
  <si>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</si>
  <si>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</si>
  <si>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</si>
  <si>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</si>
  <si>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</si>
  <si>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</si>
  <si>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</si>
  <si>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</si>
  <si>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</si>
  <si>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</si>
  <si>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</si>
  <si>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</si>
  <si>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</si>
  <si>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</si>
  <si>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</si>
  <si>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</si>
  <si>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</si>
  <si>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</si>
  <si>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</si>
  <si>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</si>
  <si>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</si>
  <si>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</si>
  <si>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</si>
  <si>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</si>
  <si>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</si>
  <si>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</si>
  <si>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</si>
  <si>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</si>
  <si>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</si>
  <si>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</si>
  <si>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</si>
  <si>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</si>
  <si>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</si>
  <si>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</si>
  <si>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</si>
  <si>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</si>
  <si>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</si>
  <si>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</si>
  <si>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</si>
  <si>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</si>
  <si>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</si>
  <si>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</si>
  <si>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</si>
  <si>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</si>
  <si>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</si>
  <si>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</si>
  <si>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</si>
  <si>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</si>
  <si>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</si>
  <si>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</si>
  <si>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</si>
  <si>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</si>
  <si>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</si>
  <si>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</si>
  <si>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</si>
  <si>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</si>
  <si>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</si>
  <si>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</si>
  <si>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</si>
  <si>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</si>
  <si>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</si>
  <si>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</si>
  <si>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</si>
  <si>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</si>
  <si>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</si>
  <si>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</si>
  <si>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</si>
  <si>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</si>
  <si>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</si>
  <si>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</si>
  <si>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</si>
  <si>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</si>
  <si>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</si>
  <si>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</si>
  <si>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</si>
  <si>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</si>
  <si>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</si>
  <si>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</si>
  <si>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</si>
  <si>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</si>
  <si>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</si>
  <si>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</si>
  <si>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</si>
  <si>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</si>
  <si>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</si>
  <si>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</si>
  <si>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</si>
  <si>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</si>
  <si>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</si>
  <si>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</si>
  <si>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</si>
  <si>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</si>
  <si>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</si>
  <si>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</si>
  <si>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</si>
  <si>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</si>
  <si>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</si>
  <si>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</si>
  <si>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</si>
  <si>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</si>
  <si>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</si>
  <si>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</si>
  <si>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</si>
  <si>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</si>
  <si>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</si>
  <si>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</si>
  <si>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</si>
  <si>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</si>
  <si>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</si>
  <si>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</si>
  <si>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</si>
  <si>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</si>
  <si>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</si>
  <si>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</si>
  <si>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</si>
  <si>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</si>
  <si>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</si>
  <si>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</si>
  <si>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</si>
  <si>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</si>
  <si>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</si>
  <si>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</si>
  <si>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</si>
  <si>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</si>
  <si>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</si>
  <si>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</si>
  <si>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</si>
  <si>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</si>
  <si>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</si>
  <si>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</si>
  <si>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</si>
  <si>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</si>
  <si>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</si>
  <si>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</si>
  <si>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</si>
  <si>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</si>
  <si>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</si>
  <si>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</si>
  <si>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</si>
  <si>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</si>
  <si>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</si>
  <si>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</si>
  <si>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</si>
  <si>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</si>
  <si>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</si>
  <si>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</si>
  <si>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</si>
  <si>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</si>
  <si>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</si>
  <si>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</si>
  <si>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</si>
  <si>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</si>
  <si>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</si>
  <si>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</si>
  <si>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</si>
  <si>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</si>
  <si>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</si>
  <si>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</si>
  <si>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</si>
  <si>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</si>
  <si>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</si>
  <si>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</si>
  <si>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</si>
  <si>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</si>
  <si>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</si>
  <si>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</si>
  <si>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</si>
  <si>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</si>
  <si>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</si>
  <si>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</si>
  <si>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</si>
  <si>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</si>
  <si>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</si>
  <si>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</si>
  <si>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</si>
  <si>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</si>
  <si>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</si>
  <si>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</si>
  <si>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</si>
  <si>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</si>
  <si>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</si>
  <si>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</si>
  <si>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</si>
  <si>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</si>
  <si>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</si>
  <si>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</si>
  <si>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</si>
  <si>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</si>
  <si>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</si>
  <si>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</si>
  <si>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</si>
  <si>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</si>
  <si>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</si>
  <si>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</si>
  <si>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</si>
  <si>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</si>
  <si>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</si>
  <si>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</si>
  <si>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</si>
  <si>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</si>
  <si>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</si>
  <si>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</si>
  <si>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</si>
  <si>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</si>
  <si>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</si>
  <si>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</si>
  <si>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</si>
  <si>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</si>
  <si>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</si>
  <si>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</si>
  <si>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</si>
  <si>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</si>
  <si>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</si>
  <si>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</si>
  <si>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</si>
  <si>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</si>
  <si>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</si>
  <si>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</si>
  <si>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</si>
  <si>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</si>
  <si>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</si>
  <si>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</si>
  <si>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</si>
  <si>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</si>
  <si>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</si>
  <si>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</si>
  <si>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</si>
  <si>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</si>
  <si>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</si>
  <si>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</si>
  <si>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</si>
  <si>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</si>
  <si>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</si>
  <si>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</si>
  <si>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</si>
  <si>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</si>
  <si>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</si>
  <si>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</si>
  <si>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</si>
  <si>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</si>
  <si>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</si>
  <si>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</si>
  <si>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</si>
  <si>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</si>
  <si>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</si>
  <si>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</si>
  <si>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</si>
  <si>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</si>
  <si>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</si>
  <si>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</si>
  <si>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</si>
  <si>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</si>
  <si>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</si>
  <si>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</si>
  <si>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</si>
  <si>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</si>
  <si>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</si>
  <si>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</si>
  <si>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</si>
  <si>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</si>
  <si>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</si>
  <si>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</si>
  <si>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</si>
  <si>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</si>
  <si>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</si>
  <si>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</si>
  <si>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</si>
  <si>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</si>
  <si>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</si>
  <si>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</si>
  <si>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</si>
  <si>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</si>
  <si>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</si>
  <si>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</si>
  <si>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</si>
  <si>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</si>
  <si>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</si>
  <si>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</si>
  <si>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</si>
  <si>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</si>
  <si>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</si>
  <si>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</si>
  <si>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</si>
  <si>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</si>
  <si>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</si>
  <si>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</si>
  <si>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</si>
  <si>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</si>
  <si>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</si>
  <si>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</si>
  <si>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</si>
  <si>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</si>
  <si>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</si>
  <si>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</si>
  <si>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</si>
  <si>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</si>
  <si>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</si>
  <si>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</si>
  <si>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</si>
  <si>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</si>
  <si>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</si>
  <si>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</si>
  <si>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</si>
  <si>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</si>
  <si>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</si>
  <si>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</si>
  <si>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</si>
  <si>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</si>
  <si>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</si>
  <si>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</si>
  <si>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</si>
  <si>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</si>
  <si>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</si>
  <si>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</si>
  <si>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</si>
  <si>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</si>
  <si>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</si>
  <si>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</si>
  <si>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</si>
  <si>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</si>
  <si>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</si>
  <si>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</si>
  <si>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</si>
  <si>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</si>
  <si>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</si>
  <si>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</si>
  <si>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</si>
  <si>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</si>
  <si>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</si>
  <si>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</si>
  <si>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</si>
  <si>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</si>
  <si>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</si>
  <si>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</si>
  <si>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</si>
  <si>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</si>
  <si>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</si>
  <si>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</si>
  <si>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</si>
  <si>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</si>
  <si>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</si>
  <si>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</si>
  <si>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</si>
  <si>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</si>
  <si>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</si>
  <si>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</si>
  <si>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</si>
  <si>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</si>
  <si>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</si>
  <si>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</si>
  <si>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</si>
  <si>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</si>
  <si>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</si>
  <si>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</si>
  <si>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</si>
  <si>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</si>
  <si>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</si>
  <si>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</si>
  <si>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</si>
  <si>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</si>
  <si>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</si>
  <si>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</si>
  <si>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</si>
  <si>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</si>
  <si>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</si>
  <si>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</si>
  <si>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</si>
  <si>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</si>
  <si>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</si>
  <si>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</si>
  <si>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</si>
  <si>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</si>
  <si>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</si>
  <si>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</si>
  <si>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</si>
  <si>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</si>
  <si>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</si>
  <si>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</si>
  <si>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</si>
  <si>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</si>
  <si>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</si>
  <si>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</si>
  <si>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</si>
  <si>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</si>
  <si>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</si>
  <si>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</si>
  <si>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</si>
  <si>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</si>
  <si>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</si>
  <si>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</si>
  <si>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</si>
  <si>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</si>
  <si>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</si>
  <si>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</si>
  <si>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</si>
  <si>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</si>
  <si>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</si>
  <si>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</si>
  <si>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</si>
  <si>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</si>
  <si>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</si>
  <si>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</si>
  <si>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</si>
  <si>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</si>
  <si>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</si>
  <si>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</si>
  <si>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</si>
  <si>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</si>
  <si>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</si>
  <si>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</si>
  <si>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</si>
  <si>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</si>
  <si>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</si>
  <si>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</si>
  <si>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</si>
  <si>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</si>
  <si>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</si>
  <si>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</si>
  <si>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</si>
  <si>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</si>
  <si>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</si>
  <si>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</si>
  <si>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</si>
  <si>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</si>
  <si>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</si>
  <si>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</si>
  <si>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</si>
  <si>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</si>
  <si>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</si>
  <si>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</si>
  <si>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</si>
  <si>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</si>
  <si>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</si>
  <si>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</si>
  <si>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</si>
  <si>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</si>
  <si>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</si>
  <si>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</si>
  <si>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</si>
  <si>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</si>
  <si>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</si>
  <si>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</si>
  <si>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</si>
  <si>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</si>
  <si>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</si>
  <si>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</si>
  <si>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</si>
  <si>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</si>
  <si>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</si>
  <si>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</si>
  <si>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</si>
  <si>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</si>
  <si>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</si>
  <si>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</si>
  <si>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</si>
  <si>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</si>
  <si>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</si>
  <si>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</si>
  <si>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</si>
  <si>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</si>
  <si>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</si>
  <si>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</si>
  <si>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</si>
  <si>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</si>
  <si>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</si>
  <si>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</si>
  <si>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</si>
  <si>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</si>
  <si>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</si>
  <si>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</si>
  <si>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</si>
  <si>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</si>
  <si>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</si>
  <si>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</si>
  <si>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</si>
  <si>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</si>
  <si>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</si>
  <si>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</si>
  <si>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</si>
  <si>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</si>
  <si>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</si>
  <si>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</si>
  <si>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</si>
  <si>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</si>
  <si>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</si>
  <si>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</si>
  <si>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</si>
  <si>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</si>
  <si>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</si>
  <si>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</si>
  <si>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</si>
  <si>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</si>
  <si>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</si>
  <si>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</si>
  <si>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</si>
  <si>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</si>
  <si>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</si>
  <si>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</si>
  <si>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</si>
  <si>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</si>
  <si>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</si>
  <si>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</si>
  <si>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</si>
  <si>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</si>
  <si>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</si>
  <si>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</si>
  <si>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</si>
  <si>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</si>
  <si>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</si>
  <si>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</si>
  <si>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</si>
  <si>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</si>
  <si>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</si>
  <si>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</si>
  <si>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</si>
  <si>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</si>
  <si>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</si>
  <si>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</si>
  <si>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</si>
  <si>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</si>
  <si>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</si>
  <si>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</si>
  <si>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</si>
  <si>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</si>
  <si>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</si>
  <si>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</si>
  <si>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</si>
  <si>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</si>
  <si>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</si>
  <si>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</si>
  <si>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</si>
  <si>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</si>
  <si>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</si>
  <si>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</si>
  <si>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</si>
  <si>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</si>
  <si>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</si>
  <si>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</si>
  <si>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</si>
  <si>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</si>
  <si>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</si>
  <si>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</si>
  <si>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</si>
  <si>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</si>
  <si>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</si>
  <si>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</si>
  <si>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</si>
  <si>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</si>
  <si>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</si>
  <si>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</si>
  <si>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</si>
  <si>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</si>
  <si>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</si>
  <si>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</si>
  <si>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</si>
  <si>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</si>
  <si>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</si>
  <si>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</si>
  <si>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</si>
  <si>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</si>
  <si>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</si>
  <si>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</si>
  <si>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</si>
  <si>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</si>
  <si>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</si>
  <si>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</si>
  <si>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</si>
  <si>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</si>
  <si>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</si>
  <si>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</si>
  <si>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</si>
  <si>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</si>
  <si>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</si>
  <si>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</si>
  <si>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</si>
  <si>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</si>
  <si>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</si>
  <si>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</si>
  <si>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</si>
  <si>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</si>
  <si>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</si>
  <si>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</si>
  <si>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</si>
  <si>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</si>
  <si>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</si>
  <si>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</si>
  <si>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</si>
  <si>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</si>
  <si>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</si>
  <si>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</si>
  <si>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</si>
  <si>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</si>
  <si>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</si>
  <si>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</si>
  <si>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</si>
  <si>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</si>
  <si>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</si>
  <si>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</si>
  <si>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</si>
  <si>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</si>
  <si>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</si>
  <si>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</si>
  <si>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</si>
  <si>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</si>
  <si>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</si>
  <si>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</si>
  <si>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</si>
  <si>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</si>
  <si>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</si>
  <si>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</si>
  <si>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</si>
  <si>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</si>
  <si>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</si>
  <si>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</si>
  <si>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</si>
  <si>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</si>
  <si>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</si>
  <si>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</si>
  <si>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</si>
  <si>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</si>
  <si>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</si>
  <si>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</si>
  <si>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</si>
  <si>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</si>
  <si>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</si>
  <si>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</si>
  <si>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</si>
  <si>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</si>
  <si>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</si>
  <si>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</si>
  <si>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</si>
  <si>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</si>
  <si>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</si>
  <si>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</si>
  <si>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</si>
  <si>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</si>
  <si>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</si>
  <si>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</si>
  <si>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</si>
  <si>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</si>
  <si>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</si>
  <si>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</si>
  <si>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</si>
  <si>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</si>
  <si>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</si>
  <si>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</si>
  <si>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</si>
  <si>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</si>
  <si>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</si>
  <si>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</si>
  <si>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</si>
  <si>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</si>
  <si>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</si>
  <si>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</si>
  <si>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</si>
  <si>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</si>
  <si>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</si>
  <si>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</si>
  <si>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</si>
  <si>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</si>
  <si>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</si>
  <si>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</si>
  <si>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</si>
  <si>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</si>
  <si>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</si>
  <si>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</si>
  <si>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</si>
  <si>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</si>
  <si>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</si>
  <si>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</si>
  <si>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</si>
  <si>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</si>
  <si>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</si>
  <si>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</si>
  <si>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</si>
  <si>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</si>
  <si>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</si>
  <si>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</si>
  <si>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</si>
  <si>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</si>
  <si>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</si>
  <si>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</si>
  <si>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</si>
  <si>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</si>
  <si>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</si>
  <si>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</si>
  <si>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</si>
  <si>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</si>
  <si>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</si>
  <si>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</si>
  <si>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</si>
  <si>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</si>
  <si>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</si>
  <si>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</si>
  <si>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</si>
  <si>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</si>
  <si>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</si>
  <si>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</si>
  <si>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</si>
  <si>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</si>
  <si>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</si>
  <si>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</si>
  <si>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</si>
  <si>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</si>
  <si>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</si>
  <si>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</si>
  <si>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</si>
  <si>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</si>
  <si>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</si>
  <si>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</si>
  <si>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</si>
  <si>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</si>
  <si>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</si>
  <si>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</si>
  <si>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</si>
  <si>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</si>
  <si>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</si>
  <si>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</si>
  <si>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</si>
  <si>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</si>
  <si>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</si>
  <si>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</si>
  <si>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</si>
  <si>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</si>
  <si>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</si>
  <si>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</si>
  <si>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</si>
  <si>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</si>
  <si>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</si>
  <si>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</si>
  <si>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</si>
  <si>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</si>
  <si>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</si>
  <si>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</si>
  <si>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</si>
  <si>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</si>
  <si>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</si>
  <si>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</si>
  <si>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</si>
  <si>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</si>
  <si>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</si>
  <si>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</si>
  <si>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</si>
  <si>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</si>
  <si>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</si>
  <si>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</si>
  <si>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</si>
  <si>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</si>
  <si>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</si>
  <si>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</si>
  <si>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</si>
  <si>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</si>
  <si>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</si>
  <si>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</si>
  <si>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</si>
  <si>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</si>
  <si>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</si>
  <si>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</si>
  <si>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</si>
  <si>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</si>
  <si>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</si>
  <si>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</si>
  <si>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</si>
  <si>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</si>
  <si>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</si>
  <si>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</si>
  <si>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</si>
  <si>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</si>
  <si>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</si>
  <si>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</si>
  <si>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</si>
  <si>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</si>
  <si>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</si>
  <si>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</si>
  <si>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</si>
  <si>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</si>
  <si>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</si>
  <si>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</si>
  <si>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</si>
  <si>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</si>
  <si>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</si>
  <si>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</si>
  <si>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</si>
  <si>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</si>
  <si>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</si>
  <si>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</si>
  <si>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</si>
  <si>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</si>
  <si>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</si>
  <si>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</si>
  <si>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</si>
  <si>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</si>
  <si>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</si>
  <si>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</si>
  <si>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</si>
  <si>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</si>
  <si>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</si>
  <si>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</si>
  <si>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</si>
  <si>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</si>
  <si>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</si>
  <si>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</si>
  <si>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</si>
  <si>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</si>
  <si>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</si>
  <si>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</si>
  <si>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</si>
  <si>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</si>
  <si>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</si>
  <si>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</si>
  <si>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</si>
  <si>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</si>
  <si>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</si>
  <si>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</si>
  <si>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</si>
  <si>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</si>
  <si>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</si>
  <si>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</si>
  <si>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</si>
  <si>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</si>
  <si>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</si>
  <si>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</si>
  <si>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</si>
  <si>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</si>
  <si>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</si>
  <si>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</si>
  <si>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</si>
  <si>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</si>
  <si>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</si>
  <si>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</si>
  <si>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</si>
  <si>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</si>
  <si>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</si>
  <si>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</si>
  <si>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</si>
  <si>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</si>
  <si>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</si>
  <si>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</si>
  <si>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</si>
  <si>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</si>
  <si>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</si>
  <si>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</si>
  <si>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</si>
  <si>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</si>
  <si>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</si>
  <si>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</si>
  <si>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</si>
  <si>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</si>
  <si>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</si>
  <si>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</si>
  <si>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</si>
  <si>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</si>
  <si>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</si>
  <si>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</si>
  <si>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</si>
  <si>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</si>
  <si>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</si>
  <si>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</si>
  <si>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</si>
  <si>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</si>
  <si>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</si>
  <si>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</si>
  <si>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</si>
  <si>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</si>
  <si>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</si>
  <si>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</si>
  <si>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</si>
  <si>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</si>
  <si>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</si>
  <si>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</si>
  <si>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</si>
  <si>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</si>
  <si>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</si>
  <si>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</si>
  <si>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</si>
  <si>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</si>
  <si>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</si>
  <si>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</si>
  <si>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</si>
  <si>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</si>
  <si>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</si>
  <si>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</si>
  <si>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</si>
  <si>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</si>
  <si>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</si>
  <si>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</si>
  <si>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</si>
  <si>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</si>
  <si>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</si>
  <si>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</si>
  <si>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</si>
  <si>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</si>
  <si>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</si>
  <si>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</si>
  <si>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</si>
  <si>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</si>
  <si>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</si>
  <si>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</si>
  <si>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</si>
  <si>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</si>
  <si>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</si>
  <si>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</si>
  <si>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</si>
  <si>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</si>
  <si>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</si>
  <si>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</si>
  <si>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</si>
  <si>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</si>
  <si>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</si>
  <si>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</si>
  <si>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</si>
  <si>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</si>
  <si>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</si>
  <si>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</si>
  <si>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</si>
  <si>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</si>
  <si>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</si>
  <si>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</si>
  <si>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</si>
  <si>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</si>
  <si>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</si>
  <si>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</si>
  <si>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</si>
  <si>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</si>
  <si>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</si>
  <si>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</si>
  <si>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</si>
  <si>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</si>
  <si>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</si>
  <si>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</si>
  <si>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</si>
  <si>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</si>
  <si>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</si>
  <si>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</si>
  <si>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</si>
  <si>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</si>
  <si>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</si>
  <si>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</si>
  <si>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</si>
  <si>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</si>
  <si>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</si>
  <si>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</si>
  <si>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</si>
  <si>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</si>
  <si>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</si>
  <si>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</si>
  <si>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</si>
  <si>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</si>
  <si>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</si>
  <si>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</si>
  <si>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</si>
  <si>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</si>
  <si>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</si>
  <si>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</si>
  <si>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</si>
  <si>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</si>
  <si>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</si>
  <si>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</si>
  <si>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</si>
  <si>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</si>
  <si>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</si>
  <si>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</si>
  <si>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</si>
  <si>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</si>
  <si>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</si>
  <si>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</si>
  <si>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</si>
  <si>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</si>
  <si>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</si>
  <si>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</si>
  <si>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</si>
  <si>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</si>
  <si>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</si>
  <si>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</si>
  <si>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</si>
  <si>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</si>
  <si>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</si>
  <si>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</si>
  <si>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</si>
  <si>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</si>
  <si>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</si>
  <si>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</si>
  <si>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</si>
  <si>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</si>
  <si>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</si>
  <si>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</si>
  <si>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</si>
  <si>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</si>
  <si>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</si>
  <si>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</si>
  <si>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</si>
  <si>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</si>
  <si>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</si>
  <si>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</si>
  <si>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</si>
  <si>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</si>
  <si>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</si>
  <si>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</si>
  <si>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</si>
  <si>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</si>
  <si>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</si>
  <si>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</si>
  <si>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</si>
  <si>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</si>
  <si>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</si>
  <si>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</si>
  <si>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</si>
  <si>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</si>
  <si>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</si>
  <si>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</si>
  <si>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</si>
  <si>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</si>
  <si>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</si>
  <si>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</si>
  <si>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</si>
  <si>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</si>
  <si>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</si>
  <si>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</si>
  <si>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</si>
  <si>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</si>
  <si>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</si>
  <si>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</si>
  <si>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</si>
  <si>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</si>
  <si>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</si>
  <si>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</si>
  <si>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</si>
  <si>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</si>
  <si>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</si>
  <si>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</si>
  <si>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</si>
  <si>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</si>
  <si>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</si>
  <si>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</si>
  <si>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</si>
  <si>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</si>
  <si>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</si>
  <si>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</si>
  <si>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</si>
  <si>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</si>
  <si>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</si>
  <si>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</si>
  <si>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</si>
  <si>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</si>
  <si>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</si>
  <si>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</si>
  <si>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</si>
  <si>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</si>
  <si>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</si>
  <si>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</si>
  <si>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</si>
  <si>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</si>
  <si>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</si>
  <si>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</si>
  <si>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</si>
  <si>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</si>
  <si>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</si>
  <si>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</si>
  <si>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</si>
  <si>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</si>
  <si>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</si>
  <si>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</si>
  <si>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</si>
  <si>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</si>
  <si>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</si>
  <si>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</si>
  <si>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</si>
  <si>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</si>
  <si>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</si>
  <si>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</si>
  <si>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</si>
  <si>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</si>
  <si>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</si>
  <si>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</si>
  <si>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</si>
  <si>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</si>
  <si>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</si>
  <si>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</si>
  <si>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</si>
  <si>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</si>
  <si>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</si>
  <si>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</si>
  <si>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</si>
  <si>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</si>
  <si>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</si>
  <si>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</si>
  <si>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</si>
  <si>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</si>
  <si>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</si>
  <si>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</si>
  <si>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</si>
  <si>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</si>
  <si>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</si>
  <si>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</si>
  <si>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</si>
  <si>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</si>
  <si>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</si>
  <si>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</si>
  <si>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</si>
  <si>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</si>
  <si>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</si>
  <si>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</si>
  <si>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</si>
  <si>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</si>
  <si>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</si>
  <si>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</si>
  <si>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</si>
  <si>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</si>
  <si>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</si>
  <si>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</si>
  <si>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</si>
  <si>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</si>
  <si>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</si>
  <si>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</si>
  <si>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</si>
  <si>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</si>
  <si>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</si>
  <si>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</si>
  <si>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</si>
  <si>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</si>
  <si>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</si>
  <si>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</si>
  <si>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</si>
  <si>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</si>
  <si>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</si>
  <si>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</si>
  <si>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</si>
  <si>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</si>
  <si>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</si>
  <si>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</si>
  <si>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</si>
  <si>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</si>
  <si>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</si>
  <si>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</si>
  <si>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</si>
  <si>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</si>
  <si>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</si>
  <si>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</si>
  <si>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</si>
  <si>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</si>
  <si>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</si>
  <si>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</si>
  <si>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</si>
  <si>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</si>
  <si>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</si>
  <si>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</si>
  <si>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</si>
  <si>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</si>
  <si>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</si>
  <si>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</si>
  <si>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</si>
  <si>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</si>
  <si>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</si>
  <si>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</si>
  <si>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</si>
  <si>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</si>
  <si>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</si>
  <si>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</si>
  <si>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</si>
  <si>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</si>
  <si>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</si>
  <si>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</si>
  <si>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</si>
  <si>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</si>
  <si>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</si>
  <si>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</si>
  <si>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</si>
  <si>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</si>
  <si>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</si>
  <si>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</si>
  <si>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</si>
  <si>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</si>
  <si>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</si>
  <si>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</si>
  <si>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</si>
  <si>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</si>
  <si>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</si>
  <si>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</si>
  <si>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</si>
  <si>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</si>
  <si>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</si>
  <si>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</si>
  <si>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</si>
  <si>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</si>
  <si>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</si>
  <si>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</si>
  <si>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</si>
  <si>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</si>
  <si>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</si>
  <si>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</si>
  <si>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</si>
  <si>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</si>
  <si>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</si>
  <si>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</si>
  <si>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</si>
  <si>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</si>
  <si>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</si>
  <si>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</si>
  <si>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</si>
  <si>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</si>
  <si>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</si>
  <si>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</si>
  <si>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</si>
  <si>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</si>
  <si>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</si>
  <si>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</si>
  <si>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</si>
  <si>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</si>
  <si>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</si>
  <si>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</si>
  <si>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</si>
  <si>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</si>
  <si>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</si>
  <si>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</si>
  <si>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</si>
  <si>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</si>
  <si>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</si>
  <si>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</si>
  <si>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</si>
  <si>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</si>
  <si>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</si>
  <si>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</si>
  <si>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</si>
  <si>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</si>
  <si>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</si>
  <si>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</si>
  <si>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</si>
  <si>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</si>
  <si>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</si>
  <si>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</si>
  <si>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</si>
  <si>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</si>
  <si>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</si>
  <si>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</si>
  <si>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</si>
  <si>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</si>
  <si>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</si>
  <si>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</si>
  <si>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</si>
  <si>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</si>
  <si>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</si>
  <si>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</si>
  <si>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</si>
  <si>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</si>
  <si>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</si>
  <si>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</si>
  <si>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</si>
  <si>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</si>
  <si>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</si>
  <si>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</si>
  <si>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</si>
  <si>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</si>
  <si>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</si>
  <si>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</si>
  <si>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</si>
  <si>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</si>
  <si>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</si>
  <si>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</si>
  <si>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</si>
  <si>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</si>
  <si>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</si>
  <si>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</si>
  <si>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</si>
  <si>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</si>
  <si>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</si>
  <si>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</si>
  <si>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</si>
  <si>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</si>
  <si>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</si>
  <si>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</si>
  <si>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</si>
  <si>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</si>
  <si>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</si>
  <si>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</si>
  <si>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</si>
  <si>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</si>
  <si>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</si>
  <si>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</si>
  <si>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</si>
  <si>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</si>
  <si>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</si>
  <si>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</si>
  <si>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</si>
  <si>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</si>
  <si>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</si>
  <si>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</si>
  <si>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</si>
  <si>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</si>
  <si>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</si>
  <si>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</si>
  <si>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</si>
  <si>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</si>
  <si>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</si>
  <si>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</si>
  <si>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</si>
  <si>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</si>
  <si>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</si>
  <si>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</si>
  <si>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</si>
  <si>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</si>
  <si>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</si>
  <si>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</si>
  <si>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</si>
  <si>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</si>
  <si>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</si>
  <si>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</si>
  <si>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</si>
  <si>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</si>
  <si>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</si>
  <si>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</si>
  <si>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</si>
  <si>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</si>
  <si>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</si>
  <si>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</si>
  <si>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</si>
  <si>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</si>
  <si>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</si>
  <si>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</si>
  <si>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</si>
  <si>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</si>
  <si>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</si>
  <si>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</si>
  <si>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</si>
  <si>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</si>
  <si>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</si>
  <si>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</si>
  <si>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</si>
  <si>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</si>
  <si>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</si>
  <si>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</si>
  <si>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</si>
  <si>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</si>
  <si>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</si>
  <si>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</si>
  <si>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</si>
  <si>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</si>
  <si>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</si>
  <si>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</si>
  <si>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</si>
  <si>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</si>
  <si>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</si>
  <si>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</si>
  <si>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</si>
  <si>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</si>
  <si>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</si>
  <si>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</si>
  <si>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</si>
  <si>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</si>
  <si>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</si>
  <si>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</si>
  <si>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</si>
  <si>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</si>
  <si>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</si>
  <si>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</si>
  <si>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</si>
  <si>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</si>
  <si>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</si>
  <si>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</si>
  <si>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</si>
  <si>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</si>
  <si>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</si>
  <si>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</si>
  <si>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</si>
  <si>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</si>
  <si>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</si>
  <si>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</si>
  <si>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</si>
  <si>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</si>
  <si>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</si>
  <si>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</si>
  <si>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</si>
  <si>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</si>
  <si>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</si>
  <si>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</si>
  <si>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</si>
  <si>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</si>
  <si>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</si>
  <si>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</si>
  <si>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</si>
  <si>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</si>
  <si>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</si>
  <si>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</si>
  <si>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</si>
  <si>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</si>
  <si>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</si>
  <si>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</si>
  <si>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</si>
  <si>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</si>
  <si>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</si>
  <si>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</si>
  <si>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</si>
  <si>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</si>
  <si>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</si>
  <si>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</si>
  <si>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</si>
  <si>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</si>
  <si>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</si>
  <si>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</si>
  <si>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</si>
  <si>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</si>
  <si>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</si>
  <si>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</si>
  <si>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</si>
  <si>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</si>
  <si>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</si>
  <si>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</si>
  <si>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</si>
  <si>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</si>
  <si>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</si>
  <si>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</si>
  <si>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</si>
  <si>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</si>
  <si>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</si>
  <si>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</si>
  <si>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</si>
  <si>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</si>
  <si>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</si>
  <si>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</si>
  <si>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</si>
  <si>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</si>
  <si>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</si>
  <si>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</si>
  <si>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</si>
  <si>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</si>
  <si>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</si>
  <si>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</si>
  <si>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</si>
  <si>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</si>
  <si>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</si>
  <si>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</si>
  <si>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</si>
  <si>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</si>
  <si>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</si>
  <si>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</si>
  <si>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</si>
  <si>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</si>
  <si>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</si>
  <si>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</si>
  <si>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</si>
  <si>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</si>
  <si>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</si>
  <si>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</si>
  <si>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</si>
  <si>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</si>
  <si>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</si>
  <si>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</si>
  <si>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</si>
  <si>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</si>
  <si>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</si>
  <si>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</si>
  <si>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</si>
  <si>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</si>
  <si>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</si>
  <si>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</si>
  <si>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</si>
  <si>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</si>
  <si>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</si>
  <si>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</si>
  <si>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</si>
  <si>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</si>
  <si>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</si>
  <si>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</si>
  <si>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</si>
  <si>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</si>
  <si>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</si>
  <si>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</si>
  <si>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</si>
  <si>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</si>
  <si>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</si>
  <si>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</si>
  <si>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</si>
  <si>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</si>
  <si>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</si>
  <si>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</si>
  <si>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</si>
  <si>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</si>
  <si>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</si>
  <si>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</si>
  <si>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</si>
  <si>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</si>
  <si>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</si>
  <si>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</si>
  <si>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</si>
  <si>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</si>
  <si>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</si>
  <si>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</si>
  <si>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</si>
  <si>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</si>
  <si>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</si>
  <si>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</si>
  <si>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</si>
  <si>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</si>
  <si>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</si>
  <si>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</si>
  <si>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</si>
  <si>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</si>
  <si>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</si>
  <si>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</si>
  <si>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</si>
  <si>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</si>
  <si>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</si>
  <si>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</si>
  <si>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</si>
  <si>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</si>
  <si>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</si>
  <si>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</si>
  <si>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</si>
  <si>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</si>
  <si>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</si>
  <si>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</si>
  <si>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</si>
  <si>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</si>
  <si>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</si>
  <si>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</si>
  <si>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</si>
  <si>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</si>
  <si>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</si>
  <si>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</si>
  <si>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</si>
  <si>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</si>
  <si>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</si>
  <si>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</si>
  <si>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</si>
  <si>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</si>
  <si>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</si>
  <si>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</si>
  <si>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</si>
  <si>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</si>
  <si>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</si>
  <si>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</si>
  <si>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</si>
  <si>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</si>
  <si>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</si>
  <si>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</si>
  <si>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</si>
  <si>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</si>
  <si>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</si>
  <si>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</si>
  <si>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</si>
  <si>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</si>
  <si>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</si>
  <si>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</si>
  <si>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</si>
  <si>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</si>
  <si>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</si>
  <si>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</si>
  <si>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</si>
  <si>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</si>
  <si>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</si>
  <si>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</si>
  <si>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</si>
  <si>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</si>
  <si>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</si>
  <si>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</si>
  <si>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</si>
  <si>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</si>
  <si>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</si>
  <si>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</si>
  <si>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</si>
  <si>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</si>
  <si>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</si>
  <si>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</si>
  <si>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</si>
  <si>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</si>
  <si>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</si>
  <si>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</si>
  <si>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</si>
  <si>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</si>
  <si>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</si>
  <si>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</si>
  <si>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</si>
  <si>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</si>
  <si>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</si>
  <si>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</si>
  <si>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</si>
  <si>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</si>
  <si>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</si>
  <si>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</si>
  <si>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</si>
  <si>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</si>
  <si>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</si>
  <si>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</si>
  <si>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</si>
  <si>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</si>
  <si>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</si>
  <si>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</si>
  <si>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</si>
  <si>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</si>
  <si>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</si>
  <si>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</si>
  <si>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</si>
  <si>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</si>
  <si>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</si>
  <si>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</si>
  <si>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</si>
  <si>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</si>
  <si>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</si>
  <si>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</si>
  <si>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</si>
  <si>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</si>
  <si>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</si>
  <si>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</si>
  <si>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</si>
  <si>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</si>
  <si>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</si>
  <si>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</si>
  <si>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</si>
  <si>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</si>
  <si>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</si>
  <si>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</si>
  <si>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</si>
  <si>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</si>
  <si>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</si>
  <si>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</si>
  <si>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</si>
  <si>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</si>
  <si>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</si>
  <si>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</si>
  <si>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</si>
  <si>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</si>
  <si>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</si>
  <si>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</si>
  <si>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</si>
  <si>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</si>
  <si>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</si>
  <si>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</si>
  <si>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</si>
  <si>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</si>
  <si>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</si>
  <si>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</si>
  <si>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</si>
  <si>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</si>
  <si>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</si>
  <si>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</si>
  <si>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</si>
  <si>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</si>
  <si>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</si>
  <si>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</si>
  <si>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</si>
  <si>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</si>
  <si>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</si>
  <si>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</si>
  <si>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</si>
  <si>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</si>
  <si>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</si>
  <si>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</si>
  <si>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</si>
  <si>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</si>
  <si>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</si>
  <si>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</si>
  <si>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</si>
  <si>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</si>
  <si>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</si>
  <si>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</si>
  <si>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</si>
  <si>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</si>
  <si>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</si>
  <si>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</si>
  <si>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</si>
  <si>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</si>
  <si>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</si>
  <si>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</si>
  <si>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</si>
  <si>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</si>
  <si>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</si>
  <si>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</si>
  <si>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</si>
  <si>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</si>
  <si>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</si>
  <si>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</si>
  <si>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</si>
  <si>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</si>
  <si>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</si>
  <si>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</si>
  <si>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</si>
  <si>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</si>
  <si>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</si>
  <si>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</si>
  <si>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</si>
  <si>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</si>
  <si>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</si>
  <si>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</si>
  <si>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</si>
  <si>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</si>
  <si>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</si>
  <si>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</si>
  <si>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</si>
  <si>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</si>
  <si>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</si>
  <si>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</si>
  <si>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</si>
  <si>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</si>
  <si>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</si>
  <si>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</si>
  <si>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</si>
  <si>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</si>
  <si>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</si>
  <si>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</si>
  <si>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</si>
  <si>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</si>
  <si>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</si>
  <si>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</si>
  <si>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</si>
  <si>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</si>
  <si>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</si>
  <si>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</si>
  <si>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</si>
  <si>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</si>
  <si>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</si>
  <si>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</si>
  <si>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</si>
  <si>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</si>
  <si>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</si>
  <si>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</si>
  <si>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</si>
  <si>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</si>
  <si>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</si>
  <si>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</si>
  <si>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</si>
  <si>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</si>
  <si>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</si>
  <si>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</si>
  <si>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</si>
  <si>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</si>
  <si>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</si>
  <si>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</si>
  <si>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</si>
  <si>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</si>
  <si>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</si>
  <si>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</si>
  <si>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</si>
  <si>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</si>
  <si>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</si>
  <si>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</si>
  <si>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</si>
  <si>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</si>
  <si>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</si>
  <si>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</si>
  <si>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</si>
  <si>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</si>
  <si>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</si>
  <si>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</si>
  <si>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</si>
  <si>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</si>
  <si>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</si>
  <si>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</si>
  <si>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</si>
  <si>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</si>
  <si>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</si>
  <si>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</si>
  <si>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</si>
  <si>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</si>
  <si>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</si>
  <si>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</si>
  <si>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</si>
  <si>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</si>
  <si>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</si>
  <si>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</si>
  <si>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</si>
  <si>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</si>
  <si>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</si>
  <si>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</si>
  <si>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</si>
  <si>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</si>
  <si>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</si>
  <si>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</si>
  <si>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</si>
  <si>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</si>
  <si>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</si>
  <si>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</si>
  <si>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</si>
  <si>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</si>
  <si>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</si>
  <si>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</si>
  <si>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</si>
  <si>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</si>
  <si>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</si>
  <si>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</si>
  <si>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</si>
  <si>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</si>
  <si>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</si>
  <si>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</si>
  <si>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</si>
  <si>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</si>
  <si>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</si>
  <si>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</si>
  <si>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</si>
  <si>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</si>
  <si>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</si>
  <si>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</si>
  <si>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</si>
  <si>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</si>
  <si>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</si>
  <si>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</si>
  <si>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</si>
  <si>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</si>
  <si>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</si>
  <si>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</si>
  <si>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</si>
  <si>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</si>
  <si>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</si>
  <si>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</si>
  <si>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</si>
  <si>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</si>
  <si>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</si>
  <si>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</si>
  <si>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</si>
  <si>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</si>
  <si>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</si>
  <si>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</si>
  <si>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</si>
  <si>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</si>
  <si>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</si>
  <si>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</si>
  <si>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</si>
  <si>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</si>
  <si>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</si>
  <si>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</si>
  <si>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</si>
  <si>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</si>
  <si>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</si>
  <si>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</si>
  <si>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</si>
  <si>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</si>
  <si>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</si>
  <si>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</si>
  <si>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</si>
  <si>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</si>
  <si>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</si>
  <si>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</si>
  <si>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</si>
  <si>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</si>
  <si>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</si>
  <si>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</si>
  <si>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</si>
  <si>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</si>
  <si>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</si>
  <si>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</si>
  <si>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</si>
  <si>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</si>
  <si>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</si>
  <si>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</si>
  <si>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</si>
  <si>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</si>
  <si>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</si>
  <si>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</si>
  <si>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</si>
  <si>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</si>
  <si>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</si>
  <si>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</si>
  <si>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</si>
  <si>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</si>
  <si>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</si>
  <si>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</si>
  <si>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</si>
  <si>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</si>
  <si>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</si>
  <si>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</si>
  <si>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</si>
  <si>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</si>
  <si>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</si>
  <si>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</si>
  <si>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</si>
  <si>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</si>
  <si>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</si>
  <si>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</si>
  <si>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</si>
  <si>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</si>
  <si>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</si>
  <si>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</si>
  <si>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</si>
  <si>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</si>
  <si>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</si>
  <si>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</si>
  <si>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</si>
  <si>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</si>
  <si>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</si>
  <si>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</si>
  <si>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</si>
  <si>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</si>
  <si>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</si>
  <si>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</si>
  <si>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</si>
  <si>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</si>
  <si>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</si>
  <si>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</si>
  <si>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</si>
  <si>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</si>
  <si>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</si>
  <si>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</si>
  <si>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</si>
  <si>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</si>
  <si>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</si>
  <si>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</si>
  <si>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</si>
  <si>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</si>
  <si>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</si>
  <si>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</si>
  <si>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</si>
  <si>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</si>
  <si>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</si>
  <si>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</si>
  <si>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</si>
  <si>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</si>
  <si>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</si>
  <si>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</si>
  <si>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</si>
  <si>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</si>
  <si>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</si>
  <si>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</si>
  <si>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</si>
  <si>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</si>
  <si>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</si>
  <si>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</si>
  <si>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</si>
  <si>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</si>
  <si>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</si>
  <si>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</si>
  <si>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</si>
  <si>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</si>
  <si>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</si>
  <si>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</si>
  <si>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</si>
  <si>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</si>
  <si>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</si>
  <si>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</si>
  <si>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</si>
  <si>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</si>
  <si>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</si>
  <si>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</si>
  <si>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</si>
  <si>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</si>
  <si>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</si>
  <si>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</si>
  <si>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</si>
  <si>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</si>
  <si>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</si>
  <si>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</si>
  <si>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</si>
  <si>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</si>
  <si>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</si>
  <si>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</si>
  <si>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</si>
  <si>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</si>
  <si>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</si>
  <si>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</si>
  <si>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</si>
  <si>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</si>
  <si>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</si>
  <si>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</si>
  <si>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</si>
  <si>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</si>
  <si>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</si>
  <si>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</si>
  <si>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</si>
  <si>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</si>
  <si>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</si>
  <si>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</si>
  <si>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</si>
  <si>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</si>
  <si>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</si>
  <si>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</si>
  <si>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</si>
  <si>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</si>
  <si>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</si>
  <si>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</si>
  <si>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</si>
  <si>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</si>
  <si>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</si>
  <si>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</si>
  <si>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</si>
  <si>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</si>
  <si>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</si>
  <si>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</si>
  <si>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</si>
  <si>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</si>
  <si>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</si>
  <si>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</si>
  <si>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</si>
  <si>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</si>
  <si>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</si>
  <si>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</si>
  <si>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</si>
  <si>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</si>
  <si>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</si>
  <si>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</si>
  <si>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</si>
  <si>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</si>
  <si>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</si>
  <si>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</si>
  <si>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</si>
  <si>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</si>
  <si>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</si>
  <si>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</si>
  <si>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</si>
  <si>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</si>
  <si>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</si>
  <si>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</si>
  <si>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</si>
  <si>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</si>
  <si>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</si>
  <si>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</si>
  <si>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</si>
  <si>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</si>
  <si>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</si>
  <si>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</si>
  <si>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</si>
  <si>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</si>
  <si>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</si>
  <si>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</si>
  <si>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</si>
  <si>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</si>
  <si>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</si>
  <si>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</si>
  <si>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</si>
  <si>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</si>
  <si>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</si>
  <si>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</si>
  <si>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</si>
  <si>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</si>
  <si>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</si>
  <si>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</si>
  <si>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</si>
  <si>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</si>
  <si>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</si>
  <si>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</si>
  <si>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</si>
  <si>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</si>
  <si>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</si>
  <si>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</si>
  <si>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</si>
  <si>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</si>
  <si>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</si>
  <si>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</si>
  <si>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</si>
  <si>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</si>
  <si>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</si>
  <si>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</si>
  <si>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</si>
  <si>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</si>
  <si>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</si>
  <si>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</si>
  <si>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</si>
  <si>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</si>
  <si>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</si>
  <si>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</si>
  <si>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</si>
  <si>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</si>
  <si>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</si>
  <si>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</si>
  <si>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</si>
  <si>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</si>
  <si>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</si>
  <si>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</si>
  <si>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</si>
  <si>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</si>
  <si>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</si>
  <si>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</si>
  <si>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</si>
  <si>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</si>
  <si>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</si>
  <si>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</si>
  <si>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</si>
  <si>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</si>
  <si>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</si>
  <si>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</si>
  <si>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</si>
  <si>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</si>
  <si>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</si>
  <si>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</si>
  <si>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</si>
  <si>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</si>
  <si>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</si>
  <si>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</si>
  <si>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</si>
  <si>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</si>
  <si>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</si>
  <si>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</si>
  <si>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</si>
  <si>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</si>
  <si>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</si>
  <si>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</si>
  <si>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</si>
  <si>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</si>
  <si>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</si>
  <si>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</si>
  <si>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</si>
  <si>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</si>
  <si>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</si>
  <si>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</si>
  <si>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</si>
  <si>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</si>
  <si>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</si>
  <si>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</si>
  <si>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</si>
  <si>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</si>
  <si>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</si>
  <si>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</si>
  <si>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</si>
  <si>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</si>
  <si>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</si>
  <si>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</si>
  <si>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</si>
  <si>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</si>
  <si>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</si>
  <si>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</si>
  <si>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</si>
  <si>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</si>
  <si>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</si>
  <si>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</si>
  <si>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</si>
  <si>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</si>
  <si>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</si>
  <si>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</si>
  <si>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</si>
  <si>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</si>
  <si>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</si>
  <si>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</si>
  <si>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</si>
  <si>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</si>
  <si>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</si>
  <si>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</si>
  <si>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</si>
  <si>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</si>
  <si>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</si>
  <si>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</si>
  <si>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</si>
  <si>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</si>
  <si>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</si>
  <si>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</si>
  <si>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</si>
  <si>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</si>
  <si>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</si>
  <si>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</si>
  <si>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</si>
  <si>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</si>
  <si>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</si>
  <si>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</si>
  <si>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</si>
  <si>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</si>
  <si>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</si>
  <si>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</si>
  <si>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</si>
  <si>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</si>
  <si>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</si>
  <si>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</si>
  <si>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</si>
  <si>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</si>
  <si>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</si>
  <si>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</si>
  <si>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</si>
  <si>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</si>
  <si>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</si>
  <si>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</si>
  <si>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</si>
  <si>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</si>
  <si>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</si>
  <si>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</si>
  <si>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</si>
  <si>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</si>
  <si>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</si>
  <si>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</si>
  <si>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</si>
  <si>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</si>
  <si>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</si>
  <si>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</si>
  <si>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</si>
  <si>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</si>
  <si>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</si>
  <si>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</si>
  <si>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</si>
  <si>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</si>
  <si>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</si>
  <si>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</si>
  <si>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</si>
  <si>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</si>
  <si>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</si>
  <si>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</si>
  <si>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</si>
  <si>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</si>
  <si>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</si>
  <si>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</si>
  <si>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</si>
  <si>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</si>
  <si>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</si>
  <si>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</si>
  <si>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</si>
  <si>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</si>
  <si>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</si>
  <si>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</si>
  <si>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</si>
  <si>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</si>
  <si>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</si>
  <si>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</si>
  <si>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</si>
  <si>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</si>
  <si>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</si>
  <si>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</si>
  <si>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</si>
  <si>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</si>
  <si>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</si>
  <si>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</si>
  <si>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</si>
  <si>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</si>
  <si>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</si>
  <si>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</si>
  <si>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</si>
  <si>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</si>
  <si>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</si>
  <si>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</si>
  <si>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</si>
  <si>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</si>
  <si>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</si>
  <si>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</si>
  <si>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</si>
  <si>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</si>
  <si>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</si>
  <si>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</si>
  <si>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</si>
  <si>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</si>
  <si>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</si>
  <si>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</si>
  <si>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</si>
  <si>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</si>
  <si>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</si>
  <si>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</si>
  <si>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</si>
  <si>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</si>
  <si>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</si>
  <si>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</si>
  <si>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</si>
  <si>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</si>
  <si>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</si>
  <si>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</si>
  <si>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</si>
  <si>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</si>
  <si>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</si>
  <si>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</si>
  <si>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</si>
  <si>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</si>
  <si>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</si>
  <si>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</si>
  <si>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</si>
  <si>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</si>
  <si>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</si>
  <si>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</si>
  <si>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</si>
  <si>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</si>
  <si>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</si>
  <si>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</si>
  <si>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</si>
  <si>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</si>
  <si>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</si>
  <si>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</si>
  <si>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</si>
  <si>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</si>
  <si>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</si>
  <si>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</si>
  <si>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</si>
  <si>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</si>
  <si>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</si>
  <si>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</si>
  <si>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</si>
  <si>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</si>
  <si>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</si>
  <si>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</si>
  <si>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</si>
  <si>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</si>
  <si>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</si>
  <si>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</si>
  <si>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</si>
  <si>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</si>
  <si>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</si>
  <si>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</si>
  <si>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</si>
  <si>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</si>
  <si>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</si>
  <si>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</si>
  <si>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</si>
  <si>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</si>
  <si>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</si>
  <si>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</si>
  <si>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</si>
  <si>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</si>
  <si>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</si>
  <si>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</si>
  <si>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</si>
  <si>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</si>
  <si>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</si>
  <si>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</si>
  <si>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</si>
  <si>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</si>
  <si>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</si>
  <si>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</si>
  <si>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</si>
  <si>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</si>
  <si>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</si>
  <si>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</si>
  <si>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</si>
  <si>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</si>
  <si>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</si>
  <si>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</si>
  <si>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</si>
  <si>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</si>
  <si>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</si>
  <si>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</si>
  <si>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</si>
  <si>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</si>
  <si>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</si>
  <si>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</si>
  <si>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</si>
  <si>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</si>
  <si>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</si>
  <si>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</si>
  <si>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</si>
  <si>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</si>
  <si>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</si>
  <si>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</si>
  <si>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</si>
  <si>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</si>
  <si>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</si>
  <si>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</si>
  <si>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</si>
  <si>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</si>
  <si>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</si>
  <si>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</si>
  <si>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</si>
  <si>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</si>
  <si>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</si>
  <si>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</si>
  <si>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</si>
  <si>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</si>
  <si>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</si>
  <si>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</si>
  <si>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</si>
  <si>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</si>
  <si>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</si>
  <si>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</si>
  <si>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</si>
  <si>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</si>
  <si>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</si>
  <si>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</si>
  <si>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</si>
  <si>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</si>
  <si>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</si>
  <si>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</si>
  <si>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</si>
  <si>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</si>
  <si>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</si>
  <si>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</si>
  <si>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</si>
  <si>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</si>
  <si>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</si>
  <si>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</si>
  <si>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</si>
  <si>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</si>
  <si>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</si>
  <si>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</si>
  <si>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</si>
  <si>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</si>
  <si>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</si>
  <si>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</si>
  <si>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</si>
  <si>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</si>
  <si>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</si>
  <si>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</si>
  <si>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</si>
  <si>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</si>
  <si>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</si>
  <si>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</si>
  <si>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</si>
  <si>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</si>
  <si>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</si>
  <si>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</si>
  <si>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</si>
  <si>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</si>
  <si>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</si>
  <si>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</si>
  <si>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</si>
  <si>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</si>
  <si>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</si>
  <si>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</si>
  <si>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</si>
  <si>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</si>
  <si>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</si>
  <si>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</si>
  <si>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</si>
  <si>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</si>
  <si>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</si>
  <si>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</si>
  <si>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</si>
  <si>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</si>
  <si>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</si>
  <si>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</si>
  <si>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</si>
  <si>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</si>
  <si>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</si>
  <si>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</si>
  <si>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</si>
  <si>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</si>
  <si>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</si>
  <si>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</si>
  <si>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</si>
  <si>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</si>
  <si>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</si>
  <si>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</si>
  <si>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</si>
  <si>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</si>
  <si>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</si>
  <si>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</si>
  <si>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</si>
  <si>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</si>
  <si>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</si>
  <si>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</si>
  <si>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</si>
  <si>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</si>
  <si>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</si>
  <si>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</si>
  <si>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</si>
  <si>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</si>
  <si>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</si>
  <si>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</si>
  <si>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</si>
  <si>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</si>
  <si>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</si>
  <si>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</si>
  <si>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</si>
  <si>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</si>
  <si>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</si>
  <si>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</si>
  <si>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</si>
  <si>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</si>
  <si>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</si>
  <si>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</si>
  <si>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</si>
  <si>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</si>
  <si>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</si>
  <si>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</si>
  <si>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</si>
  <si>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</si>
  <si>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</si>
  <si>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</si>
  <si>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</si>
  <si>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</si>
  <si>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</si>
  <si>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</si>
  <si>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</si>
  <si>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</si>
  <si>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</si>
  <si>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</si>
  <si>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</si>
  <si>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</si>
  <si>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</si>
  <si>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</si>
  <si>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</si>
  <si>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</si>
  <si>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</si>
  <si>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</si>
  <si>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</si>
  <si>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</si>
  <si>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</si>
  <si>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</si>
  <si>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</si>
  <si>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</si>
  <si>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</si>
  <si>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</si>
  <si>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</si>
  <si>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</si>
  <si>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</si>
  <si>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</si>
  <si>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</si>
  <si>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</si>
  <si>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</si>
  <si>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</si>
  <si>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</si>
  <si>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</si>
  <si>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</si>
  <si>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</si>
  <si>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</si>
  <si>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</si>
  <si>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</si>
  <si>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</si>
  <si>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</si>
  <si>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</si>
  <si>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</si>
  <si>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</si>
  <si>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</si>
  <si>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</si>
  <si>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</si>
  <si>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</si>
  <si>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</si>
  <si>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</si>
  <si>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</si>
  <si>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</si>
  <si>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</si>
  <si>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</si>
  <si>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</si>
  <si>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</si>
  <si>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</si>
  <si>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</si>
  <si>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</si>
  <si>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</si>
  <si>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</si>
  <si>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</si>
  <si>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</si>
  <si>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</si>
  <si>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</si>
  <si>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</si>
  <si>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</si>
  <si>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</si>
  <si>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</si>
  <si>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</si>
  <si>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</si>
  <si>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</si>
  <si>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</si>
  <si>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</si>
  <si>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</si>
  <si>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</si>
  <si>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</si>
  <si>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</si>
  <si>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</si>
  <si>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</si>
  <si>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</si>
  <si>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</si>
  <si>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</si>
  <si>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</si>
  <si>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</si>
  <si>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</si>
  <si>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</si>
  <si>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</si>
  <si>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</si>
  <si>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</si>
  <si>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</si>
  <si>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</si>
  <si>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</si>
  <si>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</si>
  <si>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</si>
  <si>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</si>
  <si>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</si>
  <si>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</si>
  <si>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</si>
  <si>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</si>
  <si>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</si>
  <si>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</si>
  <si>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</si>
  <si>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</si>
  <si>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</si>
  <si>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</si>
  <si>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</si>
  <si>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</si>
  <si>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</si>
  <si>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</si>
  <si>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</si>
  <si>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</si>
  <si>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</si>
  <si>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</si>
  <si>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</si>
  <si>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</si>
  <si>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</si>
  <si>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</si>
  <si>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</si>
  <si>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</si>
  <si>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</si>
  <si>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</si>
  <si>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</si>
  <si>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</si>
  <si>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</si>
  <si>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</si>
  <si>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</si>
  <si>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</si>
  <si>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</si>
  <si>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</si>
  <si>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</si>
  <si>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</si>
  <si>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</si>
  <si>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</si>
  <si>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</si>
  <si>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</si>
  <si>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</si>
  <si>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</si>
  <si>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</si>
  <si>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</si>
  <si>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</si>
  <si>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</si>
  <si>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</si>
  <si>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</si>
  <si>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</si>
  <si>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</si>
  <si>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</si>
  <si>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</si>
  <si>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PCM-20251023-00000882</t>
  </si>
  <si>
    <t>ETA 40 min</t>
  </si>
  <si>
    <t xml:space="preserve">                                                                                                      </t>
  </si>
  <si>
    <t xml:space="preserve"> PCM-20250215-00000830 </t>
  </si>
  <si>
    <t>LTE site still down and  site located in aramco area access issue need special permission</t>
  </si>
  <si>
    <t>PCM-20251023-00000877</t>
  </si>
  <si>
    <t>55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</si>
  <si>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</si>
  <si>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</si>
  <si>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</si>
  <si>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</si>
  <si>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</si>
  <si>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</si>
  <si>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</si>
  <si>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</si>
  <si>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PCM-20251023-00000734</t>
  </si>
  <si>
    <t>KMS0586</t>
  </si>
  <si>
    <t xml:space="preserve">ETA 20 mins </t>
  </si>
  <si>
    <t>PCM-20251023-00000824</t>
  </si>
  <si>
    <t xml:space="preserve">ETA 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</si>
</sst>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7" totalsRowShown="0" headerRowDxfId="157" dataDxfId="156" headerRowBorderDxfId="154" tableBorderDxfId="155" totalsRowBorderDxfId="153">
  <autoFilter ref="A1:CJ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6" totalsRowShown="0" headerRowDxfId="48" dataDxfId="47" headerRowBorderDxfId="45" tableBorderDxfId="46" totalsRowBorderDxfId="44">
  <autoFilter ref="A1:L2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5" totalsRowShown="0" headerRowDxfId="31" dataDxfId="30" headerRowBorderDxfId="28" tableBorderDxfId="29">
  <autoFilter ref="A1:L4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290.5276906250001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10.032702199074265</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45953.476116550926</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45953.476116550926</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45953.476116550926</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45953.476116550926</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45953.476116550926</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45953.476116550926</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45953.476116550926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45953.476116550926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45953.476116550926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45953.476116550926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45953.476116550926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45953.476116550926</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45953.476116550926</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45953.476116550926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45953.476116550926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45953.476116550926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45953.476116550926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45953.476116550926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45953.476116550926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45953.476116550926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45953.476116550926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45953.476116550926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45953.476116550926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45953.476116550926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45953.476116550926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45953.476116550926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45953.476116550926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45953.476116550926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45953.476116550926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45953.476116550926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45953.476116550926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45953.476116550926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45953.476116550926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45953.476116550926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45953.476116550926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45953.476116550926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45953.476116550926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45953.476116550926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45953.476116550926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45953.476116550926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45953.476116550926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45953.476116550926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45953.476116550926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45953.476116550926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45953.476116550926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45953.476116550926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45953.476116550926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45953.476116550926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45953.476116550926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45953.476116550926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45953.476116550926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45953.476116550926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45953.476116550926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45953.476116550926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45953.476116550926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45953.476116550926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45953.476116550926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45953.476116550926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45953.476116550926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45953.476116550926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45953.476116550926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45953.476116550926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45953.476116550926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45953.476116550926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45953.476116550926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45953.476116550926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45953.476116550926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45953.476116550926</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45953.476116550926</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79C3575C-DB1D-48EC-8D86-8FD4FFE0BC2A}"/>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7"/>
  <sheetViews>
    <sheetView tabSelected="1" workbookViewId="0">
      <selection activeCell="F6" sqref="F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128.47627858796477</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8.9803410879612784</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18">
        <v>1</v>
      </c>
      <c r="D5" s="18" t="s">
        <v>25634</v>
      </c>
      <c r="E5" s="116" t="s">
        <v>38998</v>
      </c>
      <c r="F5" s="117">
        <v>45951.043564814812</v>
      </c>
      <c r="G5" s="118">
        <f ca="1">IFERROR(NOW()-F5,"-")</f>
        <v>2.4325517361139646</v>
      </c>
      <c r="H5" s="117"/>
      <c r="I5" s="18" t="str">
        <f>IFERROR(VLOOKUP(D5,DB!A:F,6,0),"")</f>
        <v>Generator-SG</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45953.476116550926</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45953.476116550926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45953.476116550926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45953.476116550926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45953.476116550926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45953.476116550926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45953.476116550926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45953.476116550926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45953.476116550926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45953.476116550926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45953.476116550926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45953.476116550926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45953.476116550926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45953.476116550926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45953.476116550926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45953.476116550926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45953.476116550926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45953.476116550926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45953.476116550926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45953.476116550926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45953.476116550926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45953.476116550926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45953.476116550926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45953.476116550926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45953.476116550926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45953.476116550926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45953.476116550926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45953.476116550926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45953.476116550926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45953.476116550926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45953.476116550926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45953.476116550926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45953.476116550926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45953.476116550926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45953.476116550926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45953.476116550926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45953.476116550926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45953.476116550926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45953.476116550926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45953.476116550926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45953.476116550926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45953.476116550926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sheetData>
  <dataValidations count="2">
    <dataValidation allowBlank="1" showInputMessage="1" showErrorMessage="1" sqref="E1" xr:uid="{4D935161-CDD3-4592-B877-3FB59C99E142}"/>
    <dataValidation type="list" allowBlank="1" showInputMessage="1" showErrorMessage="1" sqref="E3:E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45953.476116550926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45953.476116550926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45953.476116550926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45953.476116550926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45953.476116550926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45953.476116550926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45953.476116550926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45953.476116550926</v>
      </c>
      <c r="H9" s="22"/>
      <c r="I9" s="19" t="s">
        <v>39088</v>
      </c>
      <c r="J9" s="18" t="str">
        <f>IFERROR(VLOOKUP(D9,DB!A:G,7,0),"")</f>
        <v/>
      </c>
      <c r="K9" s="47"/>
      <c r="L9" s="23" t="str">
        <f>IFERROR(VLOOKUP(D9,DB!A:I,9,0),"")</f>
        <v/>
      </c>
    </row>
    <row r="10" spans="1:13" ht="15" customHeight="1">
      <c r="A10" s="19"/>
      <c r="B10" s="64" t="str">
        <f>IFERROR(VLOOKUP(D10,DB!A:K,11,0),"")</f>
        <v/>
      </c>
      <c r="C10" s="18"/>
      <c r="D10" s="18"/>
      <c r="E10" s="18"/>
      <c r="F10" s="20"/>
      <c r="G10" s="21">
        <f t="shared" ca="1" si="0"/>
        <v>45953.476116550926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45953.476116550926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45953.476116550926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45953.476116550926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45953.476116550926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45953.476116550926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45953.476116550926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45953.476116550926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45953.476116550926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45953.476116550926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45953.476116550926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45953.476116550926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45953.476116550926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45953.476116550926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45953.476116550926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45953.476116550926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45953.476116550926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45953.476116550926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45953.476116550926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45953.476116550926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45953.476116550926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45953.476116550926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45953.476116550926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45953.476116550926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45953.476116550926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45953.476116550926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45953.476116550926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45953.476116550926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45953.476116550926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45953.476116550926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45953.476116550926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45953.476116550926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45953.476116550926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45953.476116550926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45953.476116550926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45953.476116550926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45953.476116550926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45953.476116550926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45953.476116550926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45953.476116550926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45953.476116550926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45953.476116550926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45953.476116550926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45953.476116550926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45953.476116550926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45953.476116550926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45953.476116550926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45953.476116550926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45953.476116550926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45953.476116550926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45953.476116550926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45953.476116550926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45953.476116550926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45953.476116550926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45953.476116550926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45953.476116550926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45953.476116550926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45953.476116550926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45953.476116550926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45953.476116550926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45953.476116550926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45953.476116550926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45953.476116550926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45953.476116550926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45953.476116550926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45953.476116550926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45953.476116550926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45953.476116550926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45953.476116550926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45953.476116550926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45953.476116550926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45953.476116550926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45953.476116550926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45953.476116550926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45953.476116550926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45953.476116550926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45953.476116550926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45953.476116550926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45953.476116550926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45953.476116550926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45953.476116550926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45953.476116550926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45953.476116550926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45953.476116550926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45953.476116550926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45953.476116550926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45953.476116550926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45953.476116550926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45953.476116550926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45953.476116550926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45953.476116550926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45953.476116550926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45953.476116550926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45953.476116550926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45953.476116550926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45953.476116550926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45953.476116550926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45953.476116550926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45953.476116550926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45953.476116550926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45953.476116550926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45953.476116550926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45953.476116550926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45953.476116550926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45953.476116550926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45953.476116550926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45953.476116550926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45953.476116550926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45953.476116550926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45953.476116550926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45953.476116550926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45953.476116550926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45953.476116550926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45953.476116550926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45953.476116550926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45953.476116550926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45953.476116550926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45953.476116550926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45953.476116550926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45953.476116550926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45953.476116550926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45953.476116550926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45953.476116550926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45953.476116550926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45953.476116550926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45953.476116550926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45953.476116550926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45953.476116550926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45953.476116550926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45953.476116550926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45953.476116550926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45953.476116550926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45953.476116550926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45953.476116550926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45953.476116550926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45953.476116550926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45953.476116550926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45953.476116550926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45953.476116550926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45953.476116550926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45953.476116550926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45953.476116550926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45953.476116550926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45953.476116550926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45953.476116550926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45953.476116550926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45953.476116550926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45953.476116550926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45953.476116550926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45953.476116550926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45953.476116550926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45953.476116550926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45953.476116550926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45953.476116550926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45953.476116550926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45953.476116550926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45953.476116550926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45953.476116550926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45953.476116550926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45953.476116550926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45953.476116550926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45953.476116550926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45953.476116550926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45953.476116550926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45953.476116550926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45953.476116550926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45953.476116550926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45953.476116550926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45953.476116550926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45953.476116550926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45953.476116550926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45953.476116550926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45953.476116550926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45953.476116550926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45953.476116550926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45953.476116550926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45953.476116550926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45953.476116550926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45953.476116550926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45953.476116550926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45953.476116550926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45953.476116550926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45953.476116550926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45953.476116550926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45953.476116550926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45953.476116550926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45953.476116550926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45953.476116550926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45953.476116550926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45953.476116550926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45953.476116550926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45953.476116550926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45953.476116550926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45953.476116550926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45953.476116550926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45953.476116550926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45953.476116550926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45953.476116550926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45953.476116550926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45953.476116550926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45953.476116550926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45953.476116550926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45953.476116550926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45953.476116550926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45953.476116550926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45953.476116550926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45953.476116550926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45953.476116550926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45953.476116550926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45953.476116550926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45953.476116550926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45953.476116550926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45953.476116550926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45953.476116550926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45953.476116550926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45953.476116550926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45953.476116550926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45953.476116550926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45953.476116550926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45953.476116550926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45953.476116550926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45953.476116550926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45953.476116550926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45953.476116550926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45953.476116550926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45953.476116550926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45953.476116550926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45953.476116550926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45953.476116550926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45953.476116550926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45953.476116550926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45953.476116550926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45953.476116550926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45953.476116550926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45953.476116550926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45953.476116550926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45953.476116550926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45953.476116550926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45953.476116550926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45953.476116550926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45953.476116550926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45953.476116550926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45953.476116550926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45953.476116550926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45953.476116550926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45953.476116550926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45953.476116550926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45953.476116550926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45953.476116550926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45953.476116550926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45953.476116550926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45953.476116550926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45953.476116550926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45953.476116550926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45953.476116550926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45953.476116550926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45953.476116550926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45953.476116550926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45953.476116550926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45953.476116550926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45953.476116550926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45953.476116550926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45953.476116550926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45953.476116550926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45953.476116550926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45953.476116550926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45953.476116550926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45953.476116550926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45953.476116550926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45953.476116550926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45953.476116550926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45953.476116550926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45953.476116550926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45953.476116550926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45953.476116550926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45953.476116550926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45953.476116550926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45953.476116550926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45953.476116550926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45953.476116550926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45953.476116550926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45953.476116550926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45953.476116550926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45953.476116550926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45953.476116550926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45953.476116550926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45953.476116550926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45953.476116550926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45953.476116550926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45953.476116550926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45953.476116550926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45953.476116550926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45953.476116550926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45953.476116550926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45953.476116550926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45953.476116550926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45953.476116550926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45953.476116550926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45953.476116550926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45953.476116550926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45953.476116550926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45953.476116550926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45953.476116550926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45953.476116550926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45953.476116550926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45953.476116550926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45953.476116550926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45953.476116550926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45953.476116550926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45953.476116550926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45953.476116550926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45953.476116550926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45953.476116550926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45953.476116550926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45953.476116550926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45953.476116550926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45953.476116550926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45953.476116550926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45953.476116550926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45953.476116550926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45953.476116550926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45953.476116550926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45953.476116550926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45953.476116550926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45953.476116550926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45953.476116550926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45953.476116550926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45953.476116550926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45953.476116550926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45953.476116550926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45953.476116550926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45953.476116550926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45953.476116550926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45953.476116550926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45953.476116550926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45953.476116550926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45953.476116550926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45953.476116550926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45953.476116550926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45953.476116550926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45953.476116550926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45953.476116550926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45953.476116550926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45953.476116550926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45953.476116550926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45953.476116550926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45953.476116550926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45953.476116550926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45953.476116550926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45953.476116550926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45953.476116550926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45953.476116550926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45953.476116550926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45953.476116550926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45953.476116550926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45953.476116550926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45953.476116550926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45953.476116550926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45953.476116550926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45953.476116550926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45953.476116550926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45953.476116550926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45953.476116550926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45953.476116550926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45953.476116550926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45953.476116550926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45953.476116550926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45953.476116550926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45953.476116550926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45953.476116550926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45953.476116550926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45953.476116550926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45953.476116550926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45953.476116550926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45953.476116550926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45953.476116550926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45953.476116550926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45953.476116550926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45953.476116550926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45953.476116550926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45953.476116550926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45953.476116550926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45953.476116550926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45953.476116550926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45953.476116550926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45953.476116550926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45953.476116550926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45953.476116550926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45953.476116550926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45953.476116550926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45953.476116550926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45953.476116550926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45953.476116550926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45953.476116550926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45953.476116550926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45953.476116550926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45953.476116550926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45953.476116550926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45953.476116550926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45953.476116550926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45953.476116550926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45953.476116550926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45953.476116550926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45953.476116550926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45953.476116550926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45953.476116550926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45953.476116550926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45953.476116550926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45953.476116550926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45953.476116550926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45953.476116550926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45953.476116550926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45953.476116550926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45953.476116550926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45953.476116550926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45953.476116550926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45953.476116550926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45953.476116550926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45953.476116550926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45953.476116550926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45953.476116550926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45953.476116550926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45953.476116550926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45953.476116550926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45953.476116550926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45953.476116550926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45953.476116550926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45953.476116550926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45953.476116550926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45953.476116550926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45953.476116550926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45953.476116550926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45953.476116550926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45953.476116550926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45953.476116550926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45953.476116550926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45953.476116550926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45953.476116550926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45953.476116550926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45953.476116550926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45953.476116550926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45953.476116550926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45953.476116550926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45953.476116550926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45953.476116550926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45953.476116550926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45953.476116550926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45953.476116550926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45953.476116550926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45953.476116550926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45953.476116550926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45953.476116550926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45953.476116550926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45953.476116550926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45953.476116550926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45953.476116550926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45953.476116550926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45953.476116550926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45953.476116550926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45953.476116550926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45953.476116550926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45953.476116550926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45953.476116550926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45953.476116550926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45953.476116550926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45953.476116550926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45953.476116550926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45953.476116550926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45953.476116550926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45953.476116550926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45953.476116550926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45953.476116550926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45953.476116550926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45953.476116550926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45953.476116550926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45953.476116550926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45953.476116550926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45953.476116550926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45953.476116550926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45953.476116550926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45953.476116550926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45953.476116550926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45953.476116550926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45953.476116550926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45953.476116550926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45953.476116550926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45953.476116550926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45953.476116550926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45953.476116550926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45953.476116550926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45953.476116550926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45953.476116550926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45953.476116550926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45953.476116550926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45953.476116550926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45953.476116550926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45953.476116550926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45953.476116550926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45953.476116550926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45953.476116550926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45953.476116550926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45953.476116550926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45953.476116550926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45953.476116550926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45953.476116550926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45953.476116550926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45953.476116550926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45953.476116550926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45953.476116550926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45953.476116550926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45953.476116550926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45953.476116550926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45953.476116550926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45953.476116550926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45953.476116550926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45953.476116550926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45953.476116550926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45953.476116550926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45953.476116550926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45953.476116550926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45953.476116550926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45953.476116550926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45953.476116550926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45953.476116550926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45953.476116550926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45953.476116550926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45953.476116550926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45953.476116550926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45953.476116550926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45953.476116550926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45953.476116550926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45953.476116550926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45953.476116550926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45953.476116550926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45953.476116550926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45953.476116550926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45953.476116550926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45953.476116550926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45953.476116550926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45953.476116550926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45953.476116550926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45953.476116550926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45953.476116550926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45953.476116550926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45953.476116550926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45953.476116550926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45953.476116550926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45953.476116550926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45953.476116550926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45953.476116550926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45953.476116550926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45953.476116550926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45953.476116550926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45953.476116550926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45953.476116550926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45953.476116550926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45953.476116550926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45953.476116550926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45953.476116550926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45953.476116550926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45953.476116550926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45953.476116550926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45953.476116550926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45953.476116550926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45953.476116550926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45953.476116550926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45953.476116550926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45953.476116550926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45953.476116550926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45953.476116550926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45953.476116550926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45953.476116550926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45953.476116550926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45953.476116550926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45953.476116550926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45953.476116550926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45953.476116550926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45953.476116550926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45953.476116550926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45953.476116550926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45953.476116550926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45953.476116550926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45953.476116550926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45953.476116550926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45953.476116550926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45953.476116550926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45953.476116550926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45953.476116550926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45953.476116550926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45953.476116550926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45953.476116550926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45953.476116550926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45953.476116550926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45953.476116550926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45953.476116550926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45953.476116550926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45953.476116550926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45953.476116550926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45953.476116550926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45953.476116550926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45953.476116550926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45953.476116550926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45953.476116550926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45953.476116550926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45953.476116550926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45953.476116550926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45953.476116550926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45953.476116550926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45953.476116550926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45953.476116550926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45953.476116550926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45953.476116550926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45953.476116550926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45953.476116550926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45953.476116550926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45953.476116550926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45953.476116550926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45953.476116550926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45953.476116550926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45953.476116550926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45953.476116550926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45953.476116550926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45953.476116550926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45953.476116550926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45953.476116550926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45953.476116550926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45953.476116550926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45953.476116550926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45953.476116550926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45953.476116550926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45953.476116550926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45953.476116550926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45953.476116550926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45953.476116550926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45953.476116550926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45953.476116550926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45953.476116550926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45953.476116550926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45953.476116550926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45953.476116550926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45953.476116550926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45953.476116550926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45953.476116550926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45953.476116550926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45953.476116550926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45953.476116550926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45953.476116550926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45953.476116550926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45953.476116550926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45953.476116550926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45953.476116550926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45953.476116550926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45953.476116550926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45953.476116550926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45953.476116550926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45953.476116550926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45953.476116550926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45953.476116550926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45953.476116550926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45953.476116550926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45953.476116550926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45953.476116550926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45953.476116550926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45953.476116550926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45953.476116550926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45953.476116550926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45953.476116550926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45953.476116550926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45953.476116550926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45953.476116550926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45953.476116550926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45953.476116550926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45953.476116550926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45953.476116550926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45953.476116550926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45953.476116550926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45953.476116550926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45953.476116550926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45953.476116550926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45953.476116550926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45953.476116550926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45953.476116550926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45953.476116550926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45953.476116550926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45953.476116550926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45953.476116550926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45953.476116550926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45953.476116550926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45953.476116550926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45953.476116550926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45953.476116550926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45953.476116550926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45953.476116550926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45953.476116550926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45953.476116550926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45953.476116550926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45953.476116550926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45953.476116550926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45953.476116550926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45953.476116550926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45953.476116550926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45953.476116550926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45953.476116550926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45953.476116550926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45953.476116550926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45953.476116550926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45953.476116550926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45953.476116550926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45953.476116550926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45953.476116550926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45953.476116550926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45953.476116550926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45953.476116550926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45953.476116550926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45953.476116550926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45953.476116550926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45953.476116550926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45953.476116550926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45953.476116550926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45953.476116550926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45953.476116550926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45953.476116550926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45953.476116550926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45953.476116550926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45953.476116550926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45953.476116550926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45953.476116550926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45953.476116550926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45953.476116550926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45953.476116550926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45953.476116550926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45953.476116550926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45953.476116550926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45953.476116550926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45953.476116550926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45953.476116550926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45953.476116550926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45953.476116550926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45953.476116550926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45953.476116550926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45953.476116550926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45953.476116550926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45953.476116550926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45953.476116550926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45953.476116550926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45953.476116550926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45953.476116550926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45953.476116550926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45953.476116550926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45953.476116550926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45953.476116550926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45953.476116550926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45953.476116550926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45953.476116550926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45953.476116550926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45953.476116550926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45953.476116550926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45953.476116550926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45953.476116550926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45953.476116550926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45953.476116550926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45953.476116550926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45953.476116550926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45953.476116550926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45953.476116550926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45953.476116550926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45953.476116550926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45953.476116550926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45953.476116550926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45953.476116550926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45953.476116550926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45953.476116550926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45953.476116550926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45953.476116550926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45953.476116550926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45953.476116550926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45953.476116550926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45953.476116550926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45953.476116550926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45953.476116550926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45953.476116550926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45953.476116550926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45953.476116550926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45953.476116550926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45953.476116550926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45953.476116550926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45953.476116550926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45953.476116550926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45953.476116550926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45953.476116550926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45953.476116550926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45953.476116550926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45953.476116550926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45953.476116550926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45953.476116550926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45953.476116550926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45953.476116550926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45953.476116550926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45953.476116550926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45953.476116550926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45953.476116550926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45953.476116550926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45953.476116550926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45953.476116550926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45953.476116550926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45953.476116550926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45953.476116550926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45953.476116550926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45953.476116550926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45953.476116550926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45953.476116550926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45953.476116550926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45953.476116550926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45953.476116550926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45953.476116550926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45953.476116550926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45953.476116550926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45953.476116550926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45953.476116550926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45953.476116550926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45953.476116550926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45953.476116550926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45953.476116550926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45953.476116550926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45953.476116550926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45953.476116550926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45953.476116550926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45953.476116550926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45953.476116550926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45953.476116550926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45953.476116550926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45953.476116550926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45953.476116550926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45953.476116550926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45953.476116550926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45953.476116550926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45953.476116550926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45953.476116550926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45953.476116550926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45953.476116550926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45953.476116550926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45953.476116550926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45953.476116550926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45953.476116550926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45953.476116550926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45953.476116550926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45953.476116550926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45953.476116550926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45953.476116550926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45953.476116550926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45953.476116550926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45953.476116550926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45953.476116550926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45953.476116550926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45953.476116550926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45953.476116550926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45953.476116550926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45953.476116550926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45953.476116550926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45953.476116550926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45953.476116550926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45953.476116550926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45953.476116550926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45953.476116550926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45953.476116550926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45953.476116550926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45953.476116550926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45953.476116550926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45953.476116550926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45953.476116550926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45953.476116550926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45953.476116550926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45953.476116550926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45953.476116550926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45953.476116550926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45953.476116550926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45953.476116550926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45953.476116550926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45953.476116550926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45953.476116550926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45953.476116550926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45953.476116550926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45953.476116550926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45953.476116550926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45953.476116550926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45953.476116550926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45953.476116550926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45953.476116550926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45953.476116550926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45953.476116550926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45953.476116550926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45953.476116550926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45953.476116550926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45953.476116550926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45953.476116550926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45953.476116550926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45953.476116550926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45953.476116550926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45953.476116550926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45953.476116550926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45953.476116550926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45953.476116550926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45953.476116550926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45953.476116550926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45953.476116550926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45953.476116550926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45953.476116550926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45953.476116550926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45953.476116550926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45953.476116550926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45953.476116550926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45953.476116550926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45953.476116550926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45953.476116550926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45953.476116550926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45953.476116550926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45953.476116550926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45953.476116550926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45953.476116550926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45953.476116550926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45953.476116550926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45953.476116550926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45953.476116550926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45953.476116550926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45953.476116550926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45953.476116550926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45953.476116550926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45953.476116550926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45953.476116550926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45953.476116550926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45953.476116550926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45953.476116550926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45953.476116550926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45953.476116550926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45953.476116550926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45953.476116550926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45953.476116550926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45953.476116550926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45953.476116550926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45953.476116550926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45953.476116550926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45953.476116550926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45953.476116550926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45953.476116550926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45953.476116550926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45953.476116550926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45953.476116550926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45953.476116550926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45953.476116550926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45953.476116550926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45953.476116550926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45953.476116550926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45953.476116550926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45953.476116550926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45953.476116550926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45953.476116550926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45953.476116550926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45953.476116550926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45953.476116550926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45953.476116550926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45953.476116550926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45953.476116550926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45953.476116550926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45953.476116550926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45953.476116550926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45953.476116550926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45953.476116550926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45953.476116550926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45953.476116550926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45953.476116550926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45953.476116550926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45953.476116550926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45953.476116550926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45953.476116550926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45953.476116550926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45953.476116550926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45953.476116550926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45953.476116550926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45953.476116550926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45953.476116550926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45953.476116550926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45953.476116550926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45953.476116550926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45953.476116550926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45953.476116550926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45953.476116550926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45953.476116550926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45953.476116550926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45953.476116550926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45953.476116550926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45953.476116550926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45953.476116550926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45953.476116550926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45953.476116550926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45953.476116550926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45953.476116550926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45953.476116550926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45953.476116550926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45953.476116550926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45953.476116550926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45953.476116550926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45953.476116550926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45953.476116550926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45953.476116550926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45953.476116550926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45953.476116550926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45953.476116550926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45953.476116550926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45953.476116550926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45953.476116550926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45953.476116550926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45953.476116550926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45953.476116550926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45953.476116550926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45953.476116550926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45953.476116550926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45953.476116550926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45953.476116550926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45953.476116550926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45953.476116550926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45953.476116550926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45953.476116550926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45953.476116550926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45953.476116550926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45953.476116550926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45953.476116550926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45953.476116550926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45953.476116550926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45953.476116550926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45953.476116550926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45953.476116550926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45953.476116550926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45953.476116550926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45953.476116550926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45953.476116550926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45953.476116550926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45953.476116550926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45953.476116550926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45953.476116550926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45953.476116550926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45953.476116550926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45953.476116550926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45953.476116550926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45953.476116550926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45953.476116550926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45953.476116550926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45953.476116550926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45953.476116550926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45953.476116550926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45953.476116550926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45953.476116550926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45953.476116550926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45953.476116550926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45953.476116550926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45953.476116550926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45953.476116550926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45953.476116550926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45953.476116550926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45953.476116550926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45953.476116550926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45953.476116550926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45953.476116550926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45953.476116550926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45953.476116550926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45953.476116550926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45953.476116550926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45953.476116550926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45953.476116550926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45953.476116550926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45953.476116550926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45953.476116550926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45953.476116550926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45953.476116550926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45953.476116550926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45953.476116550926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45953.476116550926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45953.476116550926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45953.476116550926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45953.476116550926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45953.476116550926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45953.476116550926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45953.476116550926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45953.476116550926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45953.476116550926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45953.476116550926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45953.476116550926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45953.476116550926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45953.476116550926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45953.476116550926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45953.476116550926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45953.476116550926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45953.476116550926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45953.476116550926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45953.476116550926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45953.476116550926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45953.476116550926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45953.476116550926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45953.476116550926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45953.476116550926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45953.476116550926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45953.476116550926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45953.476116550926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45953.476116550926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45953.476116550926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45953.476116550926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45953.476116550926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45953.476116550926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45953.476116550926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45953.476116550926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45953.476116550926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45953.476116550926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45953.476116550926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45953.476116550926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45953.476116550926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45953.476116550926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45953.476116550926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45953.476116550926</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6"/>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249.99539895833004</v>
      </c>
      <c r="H2" s="101">
        <v>45703.474768518521</v>
      </c>
      <c r="I2" s="98" t="str">
        <f>IFERROR(VLOOKUP(D2,DB!A:F,6,0),"")</f>
        <v>SCECO</v>
      </c>
      <c r="J2" s="98" t="str">
        <f>IFERROR(VLOOKUP(D2,DB!A:G,7,0),"")</f>
        <v>Dead</v>
      </c>
      <c r="K2" s="103" t="s">
        <v>39090</v>
      </c>
      <c r="L2" s="95" t="str">
        <f>IFERROR(VLOOKUP(D2,DB!A:I,9,0),"")</f>
        <v>Latis</v>
      </c>
    </row>
    <row r="3" spans="1:16" ht="15" customHeight="1">
      <c r="A3" s="121" t="s">
        <v>39091</v>
      </c>
      <c r="B3" s="121" t="str">
        <f>IFERROR(VLOOKUP(D3,DB!A:K,11,0),"")</f>
        <v>R4</v>
      </c>
      <c r="C3" s="122">
        <v>1</v>
      </c>
      <c r="D3" s="103" t="s">
        <v>25997</v>
      </c>
      <c r="E3" s="100" t="s">
        <v>38998</v>
      </c>
      <c r="F3" s="125">
        <v>45953.457638888889</v>
      </c>
      <c r="G3" s="126">
        <f ca="1">IFERROR(NOW()-F3,"")</f>
        <v>1.8477662037184928E-2</v>
      </c>
      <c r="H3" s="125">
        <v>45953.43340277778</v>
      </c>
      <c r="I3" s="121" t="str">
        <f>IFERROR(VLOOKUP(D3,DB!A:F,6,0),"")</f>
        <v>SCECO</v>
      </c>
      <c r="J3" s="121" t="str">
        <f>IFERROR(VLOOKUP(D3,DB!A:G,7,0),"")</f>
        <v>Dead</v>
      </c>
      <c r="K3" s="127" t="s">
        <v>39092</v>
      </c>
      <c r="L3" s="123" t="str">
        <f>IFERROR(VLOOKUP(D3,DB!A:I,9,0),"")</f>
        <v>Latis</v>
      </c>
    </row>
    <row r="4" spans="1:16" ht="15" customHeight="1">
      <c r="A4" s="121"/>
      <c r="B4" s="121"/>
      <c r="C4" s="122"/>
      <c r="D4" s="123"/>
      <c r="E4" s="100"/>
      <c r="F4" s="125"/>
      <c r="G4" s="126">
        <f ca="1">IFERROR(NOW()-F4,"")</f>
        <v>45953.476116550926</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45953.476116550926</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45953.476116550926</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45953.476116550926</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45953.476116550926</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45953.476116550926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45953.476116550926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c r="E11" s="100"/>
      <c r="F11" s="125"/>
      <c r="G11" s="126">
        <f ca="1">IFERROR(NOW()-F11,"")</f>
        <v>45953.476116550926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45953.476116550926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c r="E13" s="100"/>
      <c r="F13" s="125"/>
      <c r="G13" s="126">
        <f ca="1">IFERROR(NOW()-F13,"")</f>
        <v>45953.476116550926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45953.476116550926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45953.476116550926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45953.476116550926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45953.476116550926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45953.476116550926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95"/>
      <c r="E19" s="100"/>
      <c r="F19" s="125"/>
      <c r="G19" s="126">
        <f ca="1">IFERROR(NOW()-F19,"")</f>
        <v>45953.476116550926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45953.476116550926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45953.476116550926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45953.476116550926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45953.476116550926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95"/>
      <c r="E24" s="124"/>
      <c r="F24" s="125"/>
      <c r="G24" s="126">
        <f ca="1">IFERROR(NOW()-F24,"")</f>
        <v>45953.476116550926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45953.476116550926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45953.476116550926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45953.476116550926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45953.476116550926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45953.476116550926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45953.476116550926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45953.476116550926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45953.476116550926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45953.476116550926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45953.476116550926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45953.476116550926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45953.476116550926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45953.476116550926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45953.476116550926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45953.476116550926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45953.476116550926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45953.476116550926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45953.476116550926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45953.476116550926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45953.476116550926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45953.476116550926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45953.476116550926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45953.476116550926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45953.476116550926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45953.476116550926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45953.476116550926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45953.476116550926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45953.476116550926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45953.476116550926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45953.476116550926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45953.476116550926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45953.476116550926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45953.476116550926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45953.476116550926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45953.476116550926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45953.476116550926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45953.476116550926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45953.476116550926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45953.476116550926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45953.476116550926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45953.476116550926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45953.476116550926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45953.476116550926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45953.476116550926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45953.476116550926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45953.476116550926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45953.476116550926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45953.476116550926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45953.476116550926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45953.476116550926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45953.476116550926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45953.476116550926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45953.476116550926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45953.476116550926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45953.476116550926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45953.476116550926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45953.476116550926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45953.476116550926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45953.476116550926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45953.476116550926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45953.476116550926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45953.476116550926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45953.476116550926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45953.476116550926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45953.476116550926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45953.476116550926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45953.476116550926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45953.476116550926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45953.476116550926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45953.476116550926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45953.476116550926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45953.476116550926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45953.476116550926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45953.476116550926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45953.476116550926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45953.476116550926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45953.476116550926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45953.476116550926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45953.476116550926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45953.476116550926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45953.476116550926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45953.476116550926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45953.476116550926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45953.476116550926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45953.476116550926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45953.476116550926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45953.476116550926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45953.476116550926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45953.476116550926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45953.476116550926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45953.476116550926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45953.476116550926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45953.476116550926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45953.476116550926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45953.476116550926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45953.476116550926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45953.476116550926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45953.476116550926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45953.476116550926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45953.476116550926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45953.476116550926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45953.476116550926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45953.476116550926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45953.476116550926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45953.476116550926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45953.476116550926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45953.476116550926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45953.476116550926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45953.476116550926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45953.476116550926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45953.476116550926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45953.476116550926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45953.476116550926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45953.476116550926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45953.476116550926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45953.476116550926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45953.476116550926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45953.476116550926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45953.476116550926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45953.476116550926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45953.476116550926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45953.476116550926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45953.476116550926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45953.476116550926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45953.476116550926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45953.476116550926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45953.476116550926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45953.476116550926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45953.476116550926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45953.476116550926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45953.476116550926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45953.476116550926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45953.476116550926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45953.476116550926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45953.476116550926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45953.476116550926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45953.476116550926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45953.476116550926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45953.476116550926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45953.476116550926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45953.476116550926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45953.476116550926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45953.476116550926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45953.476116550926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45953.476116550926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45953.476116550926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45953.476116550926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45953.476116550926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45953.476116550926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45953.476116550926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45953.476116550926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45953.476116550926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45953.476116550926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45953.476116550926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45953.476116550926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45953.476116550926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45953.476116550926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45953.476116550926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45953.476116550926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45953.476116550926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45953.476116550926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45953.476116550926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45953.476116550926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45953.476116550926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45953.476116550926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45953.476116550926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45953.476116550926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45953.476116550926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45953.476116550926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45953.476116550926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45953.476116550926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45953.476116550926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45953.476116550926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45953.476116550926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45953.476116550926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45953.476116550926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45953.476116550926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45953.476116550926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45953.476116550926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45953.476116550926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45953.476116550926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45953.476116550926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45953.476116550926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45953.476116550926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45953.476116550926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45953.476116550926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45953.476116550926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45953.476116550926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45953.476116550926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45953.476116550926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45953.476116550926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45953.476116550926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45953.476116550926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45953.476116550926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45953.476116550926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45953.476116550926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45953.476116550926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45953.476116550926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45953.476116550926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45953.476116550926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45953.476116550926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45953.476116550926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45953.476116550926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45953.476116550926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45953.476116550926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45953.476116550926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45953.476116550926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45953.476116550926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45953.476116550926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45953.476116550926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45953.476116550926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45953.476116550926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45953.476116550926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45953.476116550926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45953.476116550926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45953.476116550926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45953.476116550926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45953.476116550926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45953.476116550926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45953.476116550926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45953.476116550926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45953.476116550926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45953.476116550926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45953.476116550926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45953.476116550926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45953.476116550926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45953.476116550926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45953.476116550926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45953.476116550926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45953.476116550926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45953.476116550926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45953.476116550926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45953.476116550926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45953.476116550926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45953.476116550926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45953.476116550926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45953.476116550926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45953.476116550926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45953.476116550926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45953.476116550926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45953.476116550926</v>
      </c>
      <c r="H265" s="125"/>
      <c r="I265" s="121" t="str">
        <f>IFERROR(VLOOKUP(D265,DB!A:F,6,0),"")</f>
        <v/>
      </c>
      <c r="J265" s="121" t="str">
        <f>IFERROR(VLOOKUP(D265,DB!A:G,7,0),"")</f>
        <v/>
      </c>
      <c r="K265" s="127"/>
      <c r="L265" s="123" t="str">
        <f>IFERROR(VLOOKUP(D265,DB!A:I,9,0),"")</f>
        <v/>
      </c>
    </row>
    <row r="266" spans="1:12" ht="15" customHeight="1">
      <c r="A266" s="128"/>
      <c r="B266" s="128" t="str">
        <f>IFERROR(VLOOKUP(D266,DB!A:K,11,0),"")</f>
        <v/>
      </c>
      <c r="C266" s="129"/>
      <c r="D266" s="130"/>
      <c r="E266" s="131"/>
      <c r="F266" s="132"/>
      <c r="G266" s="133">
        <f ca="1">IFERROR(NOW()-F266,"")</f>
        <v>45953.476116550926</v>
      </c>
      <c r="H266" s="132"/>
      <c r="I266" s="128" t="str">
        <f>IFERROR(VLOOKUP(D266,DB!A:F,6,0),"")</f>
        <v/>
      </c>
      <c r="J266" s="128" t="str">
        <f>IFERROR(VLOOKUP(D266,DB!A:G,7,0),"")</f>
        <v/>
      </c>
      <c r="K266" s="134"/>
      <c r="L266" s="130" t="str">
        <f>IFERROR(VLOOKUP(D266,DB!A:I,9,0),"")</f>
        <v/>
      </c>
    </row>
  </sheetData>
  <dataValidations count="2">
    <dataValidation allowBlank="1" showInputMessage="1" showErrorMessage="1" sqref="E1" xr:uid="{A4F81451-56CC-4543-9497-104C4E44EE4B}"/>
    <dataValidation type="list" allowBlank="1" showInputMessage="1" showErrorMessage="1" sqref="E2:E1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3"/>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39093</v>
      </c>
      <c r="B2" s="37" t="str">
        <f>IFERROR(VLOOKUP(D2,DB!A:K,11,0),"")</f>
        <v>R5</v>
      </c>
      <c r="C2" s="37">
        <v>3</v>
      </c>
      <c r="D2" s="120" t="s">
        <v>36034</v>
      </c>
      <c r="E2" s="37" t="s">
        <v>38998</v>
      </c>
      <c r="F2" s="38">
        <v>45891.832060185188</v>
      </c>
      <c r="G2" s="146">
        <f ca="1">IFERROR(NOW()-F2,"")</f>
        <v>61.644056365737924</v>
      </c>
      <c r="H2" s="38">
        <v>45891.790393518517</v>
      </c>
      <c r="I2" s="37" t="str">
        <f>IFERROR(VLOOKUP(D2,DB!A:F,6,0),"")</f>
        <v>Generator-SG</v>
      </c>
      <c r="J2" s="37" t="str">
        <f>IFERROR(VLOOKUP(D2,DB!A:G,7,0),"")</f>
        <v>Vandalized</v>
      </c>
      <c r="K2" s="37" t="s">
        <v>39094</v>
      </c>
      <c r="L2" s="37" t="str">
        <f>IFERROR(VLOOKUP(D2,DB!A:I,9,0),"")</f>
        <v>Latis</v>
      </c>
      <c r="M2" s="119"/>
    </row>
    <row r="3" spans="1:13" ht="30.75">
      <c r="A3" s="37" t="s">
        <v>39095</v>
      </c>
      <c r="B3" s="37" t="str">
        <f>IFERROR(VLOOKUP(D3,DB!A:K,11,0),"")</f>
        <v>R5</v>
      </c>
      <c r="C3" s="37">
        <v>1</v>
      </c>
      <c r="D3" s="37" t="s">
        <v>31329</v>
      </c>
      <c r="E3" s="37" t="s">
        <v>39079</v>
      </c>
      <c r="F3" s="38">
        <v>45926.188877314817</v>
      </c>
      <c r="G3" s="146">
        <f t="shared" ref="G3" ca="1" si="0">IFERROR(NOW()-F3,"")</f>
        <v>27.287239236109599</v>
      </c>
      <c r="H3" s="38">
        <v>45926.158159722225</v>
      </c>
      <c r="I3" s="37" t="str">
        <f>IFERROR(VLOOKUP(D3,DB!A:F,6,0),"")</f>
        <v>SCECO</v>
      </c>
      <c r="J3" s="37" t="str">
        <f>IFERROR(VLOOKUP(D3,DB!A:G,7,0),"")</f>
        <v>Good</v>
      </c>
      <c r="K3" s="37" t="s">
        <v>39096</v>
      </c>
      <c r="L3" s="37" t="str">
        <f>IFERROR(VLOOKUP(D3,DB!A:I,9,0),"")</f>
        <v>Latis</v>
      </c>
      <c r="M3" s="119"/>
    </row>
    <row r="4" spans="1:13" ht="30.75">
      <c r="A4" s="37" t="s">
        <v>39097</v>
      </c>
      <c r="B4" s="37" t="str">
        <f>IFERROR(VLOOKUP(D4,DB!A:K,11,0),"")</f>
        <v>R5</v>
      </c>
      <c r="C4" s="37">
        <v>2</v>
      </c>
      <c r="D4" s="37" t="s">
        <v>31193</v>
      </c>
      <c r="E4" s="37" t="s">
        <v>38998</v>
      </c>
      <c r="F4" s="38">
        <v>45944.771574074075</v>
      </c>
      <c r="G4" s="39">
        <f t="shared" ref="G4" ca="1" si="1">IFERROR(NOW()-F4,"")</f>
        <v>8.7045424768512021</v>
      </c>
      <c r="H4" s="38">
        <v>45944.676192129627</v>
      </c>
      <c r="I4" s="37" t="str">
        <f>IFERROR(VLOOKUP(D4,DB!A:F,6,0),"")</f>
        <v>SCECO</v>
      </c>
      <c r="J4" s="37" t="str">
        <f>IFERROR(VLOOKUP(D4,DB!A:G,7,0),"")</f>
        <v>Dead</v>
      </c>
      <c r="K4" s="37" t="s">
        <v>39098</v>
      </c>
      <c r="L4" s="37" t="str">
        <f>IFERROR(VLOOKUP(D4,DB!A:I,9,0),"")</f>
        <v>Latis</v>
      </c>
    </row>
    <row r="5" spans="1:13" ht="48" customHeight="1">
      <c r="A5" s="154" t="s">
        <v>39099</v>
      </c>
      <c r="B5" s="154" t="str">
        <f>IFERROR(VLOOKUP(D5,DB!A:K,11,0),"")</f>
        <v>R5</v>
      </c>
      <c r="C5" s="154">
        <v>1</v>
      </c>
      <c r="D5" s="154" t="s">
        <v>34781</v>
      </c>
      <c r="E5" s="154" t="s">
        <v>39079</v>
      </c>
      <c r="F5" s="155">
        <v>45948.661111111112</v>
      </c>
      <c r="G5" s="156">
        <f ca="1">IFERROR(NOW()-F5,"")</f>
        <v>4.8150054398138309</v>
      </c>
      <c r="H5" s="155">
        <v>45948.661111111112</v>
      </c>
      <c r="I5" s="154" t="str">
        <f>IFERROR(VLOOKUP(D5,DB!A:F,6,0),"")</f>
        <v>SCECO</v>
      </c>
      <c r="J5" s="154" t="str">
        <f>IFERROR(VLOOKUP(D5,DB!A:G,7,0),"")</f>
        <v>Dead</v>
      </c>
      <c r="K5" s="154" t="s">
        <v>39100</v>
      </c>
      <c r="L5" s="154" t="str">
        <f>IFERROR(VLOOKUP(D5,DB!A:I,9,0),"")</f>
        <v>Latis</v>
      </c>
    </row>
    <row r="6" spans="1:13" ht="15">
      <c r="A6" s="160"/>
      <c r="B6" s="160" t="str">
        <f>IFERROR(VLOOKUP(D6,DB!A:K,11,0),"")</f>
        <v/>
      </c>
      <c r="C6" s="160"/>
      <c r="D6" s="160"/>
      <c r="E6" s="160"/>
      <c r="F6" s="161"/>
      <c r="G6" s="162">
        <f ca="1">IFERROR(NOW()-F6,"")</f>
        <v>45953.476116550926</v>
      </c>
      <c r="H6" s="161"/>
      <c r="I6" s="160" t="str">
        <f>IFERROR(VLOOKUP(D6,DB!A:F,6,0),"")</f>
        <v/>
      </c>
      <c r="J6" s="160" t="str">
        <f>IFERROR(VLOOKUP(D6,DB!A:G,7,0),"")</f>
        <v/>
      </c>
      <c r="K6" s="160"/>
      <c r="L6" s="160" t="str">
        <f>IFERROR(VLOOKUP(D6,DB!A:I,9,0),"")</f>
        <v/>
      </c>
    </row>
    <row r="7" spans="1:13" ht="15">
      <c r="A7" s="160"/>
      <c r="B7" s="160" t="str">
        <f>IFERROR(VLOOKUP(D7,DB!A:K,11,0),"")</f>
        <v/>
      </c>
      <c r="C7" s="160"/>
      <c r="D7" s="160"/>
      <c r="E7" s="160"/>
      <c r="F7" s="161"/>
      <c r="G7" s="162">
        <f ca="1">IFERROR(NOW()-F7,"")</f>
        <v>45953.476116550926</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45953.476116550926</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45953.476116550926</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45953.476116550926</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45953.476116550926</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45953.476116550926</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45953.476116550926</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45953.476116550926</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45953.476116550926</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45953.476116550926</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45953.476116550926</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45953.476116550926</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45953.476116550926</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45953.476116550926</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45953.476116550926</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45953.476116550926</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45953.476116550926</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45953.476116550926</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45953.476116550926</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45953.476116550926</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45953.476116550926</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45953.476116550926</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45953.476116550926</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45953.476116550926</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45953.476116550926</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45953.476116550926</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45953.476116550926</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45953.476116550926</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45953.476116550926</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45953.476116550926</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45953.476116550926</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45953.476116550926</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45953.476116550926</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45953.476116550926</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45953.476116550926</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45953.476116550926</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45953.476116550926</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45953.476116550926</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45953.476116550926</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45953.476116550926</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45953.476116550926</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45953.476116550926</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45953.476116550926</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45953.476116550926</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45953.476116550926</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45953.476116550926</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45953.476116550926</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45953.476116550926</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45953.476116550926</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45953.476116550926</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45953.476116550926</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45953.476116550926</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45953.476116550926</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45953.476116550926</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45953.476116550926</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45953.476116550926</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45953.476116550926</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45953.476116550926</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45953.476116550926</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45953.476116550926</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45953.476116550926</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45953.476116550926</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45953.476116550926</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45953.476116550926</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45953.476116550926</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45953.476116550926</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45953.476116550926</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45953.476116550926</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45953.476116550926</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45953.476116550926</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45953.476116550926</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45953.476116550926</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45953.476116550926</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45953.476116550926</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45953.476116550926</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45953.476116550926</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45953.476116550926</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45953.476116550926</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45953.476116550926</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45953.476116550926</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45953.476116550926</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45953.476116550926</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45953.476116550926</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45953.476116550926</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45953.476116550926</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45953.476116550926</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45953.476116550926</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45953.476116550926</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45953.476116550926</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45953.476116550926</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45953.476116550926</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45953.476116550926</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45953.476116550926</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45953.476116550926</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45953.476116550926</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45953.476116550926</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45953.476116550926</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45953.476116550926</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45953.476116550926</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45953.476116550926</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45953.476116550926</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45953.476116550926</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45953.476116550926</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45953.476116550926</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45953.476116550926</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45953.476116550926</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45953.476116550926</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45953.476116550926</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45953.476116550926</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45953.476116550926</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45953.476116550926</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45953.476116550926</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45953.476116550926</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45953.476116550926</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45953.476116550926</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45953.476116550926</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45953.476116550926</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45953.476116550926</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45953.476116550926</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45953.476116550926</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45953.476116550926</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45953.476116550926</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45953.476116550926</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45953.476116550926</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45953.476116550926</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45953.476116550926</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45953.476116550926</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45953.476116550926</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45953.476116550926</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45953.476116550926</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45953.476116550926</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45953.476116550926</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45953.476116550926</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45953.476116550926</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45953.476116550926</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45953.476116550926</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45953.476116550926</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45953.476116550926</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45953.476116550926</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45953.476116550926</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45953.476116550926</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45953.476116550926</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45953.476116550926</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45953.476116550926</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45953.476116550926</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45953.476116550926</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45953.476116550926</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45953.476116550926</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45953.476116550926</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45953.476116550926</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45953.476116550926</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45953.476116550926</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45953.476116550926</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45953.476116550926</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45953.476116550926</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45953.476116550926</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45953.476116550926</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45953.476116550926</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45953.476116550926</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45953.476116550926</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45953.476116550926</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45953.476116550926</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45953.476116550926</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45953.476116550926</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45953.476116550926</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45953.476116550926</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45953.476116550926</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45953.476116550926</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45953.476116550926</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45953.476116550926</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45953.476116550926</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45953.476116550926</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45953.476116550926</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45953.476116550926</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45953.476116550926</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45953.476116550926</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45953.476116550926</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45953.476116550926</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45953.476116550926</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45953.476116550926</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45953.476116550926</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45953.476116550926</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45953.476116550926</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45953.476116550926</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45953.476116550926</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45953.476116550926</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45953.476116550926</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45953.476116550926</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45953.476116550926</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45953.476116550926</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45953.476116550926</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45953.476116550926</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45953.476116550926</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45953.476116550926</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45953.476116550926</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45953.476116550926</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45953.476116550926</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45953.476116550926</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45953.476116550926</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45953.476116550926</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45953.476116550926</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45953.476116550926</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45953.476116550926</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45953.476116550926</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45953.476116550926</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45953.476116550926</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45953.476116550926</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45953.476116550926</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45953.476116550926</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45953.476116550926</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45953.476116550926</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45953.476116550926</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45953.476116550926</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45953.476116550926</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45953.476116550926</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45953.476116550926</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45953.476116550926</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45953.476116550926</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45953.476116550926</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45953.476116550926</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45953.476116550926</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45953.476116550926</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45953.476116550926</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45953.476116550926</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45953.476116550926</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45953.476116550926</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45953.476116550926</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45953.476116550926</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45953.476116550926</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45953.476116550926</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45953.476116550926</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45953.476116550926</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45953.476116550926</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45953.476116550926</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45953.476116550926</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45953.476116550926</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45953.476116550926</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45953.476116550926</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45953.476116550926</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45953.476116550926</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45953.476116550926</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45953.476116550926</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45953.476116550926</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45953.476116550926</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45953.476116550926</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45953.476116550926</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45953.476116550926</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45953.476116550926</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45953.476116550926</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45953.476116550926</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45953.476116550926</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45953.476116550926</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45953.476116550926</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45953.476116550926</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45953.476116550926</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45953.476116550926</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45953.476116550926</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45953.476116550926</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45953.476116550926</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45953.476116550926</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45953.476116550926</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45953.476116550926</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45953.476116550926</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45953.476116550926</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45953.476116550926</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45953.476116550926</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45953.476116550926</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45953.476116550926</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45953.476116550926</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45953.476116550926</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45953.476116550926</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45953.476116550926</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45953.476116550926</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45953.476116550926</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45953.476116550926</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45953.476116550926</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45953.476116550926</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45953.476116550926</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45953.476116550926</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45953.476116550926</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45953.476116550926</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45953.476116550926</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45953.476116550926</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45953.476116550926</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45953.476116550926</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45953.476116550926</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45953.476116550926</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45953.476116550926</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45953.476116550926</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45953.476116550926</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45953.476116550926</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45953.476116550926</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45953.476116550926</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45953.476116550926</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45953.476116550926</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45953.476116550926</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45953.476116550926</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45953.476116550926</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45953.476116550926</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45953.476116550926</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45953.476116550926</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45953.476116550926</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45953.476116550926</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45953.476116550926</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45953.476116550926</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45953.476116550926</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45953.476116550926</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45953.476116550926</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45953.476116550926</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45953.476116550926</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45953.476116550926</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45953.476116550926</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45953.476116550926</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45953.476116550926</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45953.476116550926</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45953.476116550926</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45953.476116550926</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45953.476116550926</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45953.476116550926</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45953.476116550926</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45953.476116550926</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45953.476116550926</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45953.476116550926</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45953.476116550926</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45953.476116550926</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45953.476116550926</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45953.476116550926</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45953.476116550926</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45953.476116550926</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45953.476116550926</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45953.476116550926</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45953.476116550926</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45953.476116550926</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45953.476116550926</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45953.476116550926</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45953.476116550926</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45953.476116550926</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45953.476116550926</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45953.476116550926</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45953.476116550926</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45953.476116550926</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45953.476116550926</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45953.476116550926</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45953.476116550926</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45953.476116550926</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45953.476116550926</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45953.476116550926</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45953.476116550926</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45953.476116550926</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45953.476116550926</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45953.476116550926</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45953.476116550926</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45953.476116550926</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45953.476116550926</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45953.476116550926</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45953.476116550926</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45953.476116550926</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45953.476116550926</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45953.476116550926</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45953.476116550926</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45953.476116550926</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45953.476116550926</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45953.476116550926</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45953.476116550926</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45953.476116550926</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45953.476116550926</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45953.476116550926</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45953.476116550926</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45953.476116550926</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45953.476116550926</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45953.476116550926</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45953.476116550926</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45953.476116550926</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45953.476116550926</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45953.476116550926</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45953.476116550926</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45953.476116550926</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45953.476116550926</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45953.476116550926</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45953.476116550926</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45953.476116550926</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45953.476116550926</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45953.476116550926</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45953.476116550926</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45953.476116550926</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45953.476116550926</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45953.476116550926</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45953.476116550926</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45953.476116550926</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45953.476116550926</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45953.476116550926</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45953.476116550926</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45953.476116550926</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45953.476116550926</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45953.476116550926</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45953.476116550926</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45953.476116550926</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45953.476116550926</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45953.476116550926</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45953.476116550926</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45953.476116550926</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45953.476116550926</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45953.476116550926</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45953.476116550926</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45953.476116550926</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45953.476116550926</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45953.476116550926</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45953.476116550926</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45953.476116550926</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45953.476116550926</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45953.476116550926</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45953.476116550926</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45953.476116550926</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45953.476116550926</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45953.476116550926</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45953.476116550926</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45953.476116550926</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45953.476116550926</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45953.476116550926</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45953.476116550926</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45953.476116550926</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45953.476116550926</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45953.476116550926</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45953.476116550926</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45953.476116550926</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45953.476116550926</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45953.476116550926</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45953.476116550926</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45953.476116550926</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45953.476116550926</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45953.476116550926</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45953.476116550926</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45953.476116550926</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45953.476116550926</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45953.476116550926</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45953.476116550926</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45953.476116550926</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45953.476116550926</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45953.476116550926</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45953.476116550926</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45953.476116550926</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45953.476116550926</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45953.476116550926</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45953.476116550926</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45953.476116550926</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45953.476116550926</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45953.476116550926</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45953.476116550926</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45953.476116550926</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45953.476116550926</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45953.476116550926</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45953.476116550926</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45953.476116550926</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45953.476116550926</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45953.476116550926</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45953.476116550926</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45953.476116550926</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45953.476116550926</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45953.476116550926</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45953.476116550926</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45953.476116550926</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45953.476116550926</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45953.476116550926</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45953.476116550926</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45953.476116550926</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45953.476116550926</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45953.476116550926</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45953.476116550926</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45953.476116550926</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45953.476116550926</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45953.476116550926</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45953.476116550926</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45953.476116550926</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45953.476116550926</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45953.476116550926</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45953.476116550926</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45953.476116550926</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45953.476116550926</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45953.476116550926</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45953.476116550926</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45953.476116550926</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45953.476116550926</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45953.476116550926</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45953.476116550926</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45953.476116550926</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45953.476116550926</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45953.476116550926</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45953.476116550926</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45953.476116550926</v>
      </c>
      <c r="H495" s="161"/>
      <c r="I495" s="160" t="str">
        <f>IFERROR(VLOOKUP(D495,DB!A:F,6,0),"")</f>
        <v/>
      </c>
      <c r="J495" s="160" t="str">
        <f>IFERROR(VLOOKUP(D495,DB!A:G,7,0),"")</f>
        <v/>
      </c>
      <c r="K495" s="160"/>
      <c r="L495" s="160" t="str">
        <f>IFERROR(VLOOKUP(D495,DB!A:I,9,0),"")</f>
        <v/>
      </c>
    </row>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5" ht="15"/>
    <row r="606" ht="15"/>
    <row r="608" ht="15"/>
    <row r="609" ht="15"/>
    <row r="610" ht="15"/>
    <row r="611" ht="15"/>
    <row r="613" ht="15"/>
    <row r="614" ht="15"/>
    <row r="621" ht="15"/>
    <row r="622" ht="15"/>
    <row r="623" ht="15"/>
    <row r="624" ht="15"/>
    <row r="625" ht="15"/>
    <row r="626" ht="15"/>
    <row r="629" ht="15"/>
    <row r="630" ht="15"/>
    <row r="631" ht="15"/>
    <row r="632" ht="15"/>
    <row r="633" ht="15"/>
    <row r="634" ht="15"/>
    <row r="635" ht="15"/>
    <row r="636" ht="15"/>
    <row r="637" ht="15"/>
    <row r="638" ht="15"/>
    <row r="639" ht="15"/>
    <row r="640"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6" ht="15"/>
    <row r="697" ht="15"/>
    <row r="734" ht="15"/>
    <row r="735" ht="15"/>
    <row r="736" ht="15"/>
    <row r="737" ht="15"/>
    <row r="738" ht="15"/>
    <row r="739" ht="15"/>
    <row r="740" ht="15"/>
    <row r="741" ht="15"/>
    <row r="742" ht="15"/>
    <row r="743"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8" ht="15"/>
    <row r="829"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1033" ht="15"/>
    <row r="1034" ht="15"/>
    <row r="1035" ht="15"/>
    <row r="1036" ht="15"/>
    <row r="1037" ht="15"/>
    <row r="1038" ht="15"/>
    <row r="1044" ht="15"/>
    <row r="1045" ht="15"/>
    <row r="1046" ht="15"/>
    <row r="1047" ht="15"/>
    <row r="1048" ht="15"/>
    <row r="1049" ht="15"/>
    <row r="1050"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1" ht="15"/>
    <row r="1102" ht="15"/>
    <row r="1108" ht="15"/>
    <row r="1109" ht="15"/>
    <row r="1111" ht="15"/>
    <row r="1112" ht="15"/>
    <row r="1113" ht="15"/>
    <row r="1114" ht="15"/>
    <row r="1115" ht="15"/>
    <row r="1116" ht="15"/>
    <row r="1117" ht="15"/>
    <row r="1119" ht="15"/>
    <row r="1120" ht="15"/>
    <row r="1121"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90" ht="15"/>
    <row r="1191" ht="15"/>
    <row r="1192" ht="15"/>
    <row r="1193" ht="15"/>
    <row r="1194" ht="15"/>
    <row r="1195" ht="15"/>
    <row r="1196" ht="15"/>
    <row r="1197" ht="15"/>
    <row r="1198" ht="15"/>
    <row r="1199" ht="15"/>
    <row r="1200" ht="15"/>
    <row r="1201" ht="15"/>
    <row r="1202" ht="15"/>
    <row r="1203" ht="15"/>
    <row r="1205" ht="15"/>
    <row r="1206" ht="15"/>
    <row r="1207" ht="15"/>
    <row r="1208" ht="15"/>
    <row r="1209" ht="15"/>
    <row r="1210"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56" ht="15"/>
    <row r="1257" ht="15"/>
    <row r="1260" ht="15"/>
    <row r="1261" ht="15"/>
    <row r="1262" ht="15"/>
    <row r="1263" ht="15"/>
    <row r="1264" ht="15"/>
    <row r="1265" ht="15"/>
    <row r="1266" ht="15"/>
    <row r="1267" ht="15"/>
    <row r="1270" ht="15"/>
    <row r="1271" ht="15"/>
    <row r="1272" ht="15"/>
    <row r="1273" ht="15"/>
    <row r="1274" ht="15"/>
    <row r="1275" ht="15"/>
    <row r="1276" ht="15"/>
    <row r="1277" ht="15"/>
    <row r="1278" ht="15"/>
    <row r="1279" ht="15"/>
    <row r="1280" ht="15"/>
    <row r="1281" ht="15"/>
    <row r="1283" ht="15"/>
    <row r="1284" ht="15"/>
    <row r="1285" ht="15"/>
    <row r="1288" ht="15"/>
    <row r="1290" ht="15"/>
    <row r="1292" ht="15"/>
    <row r="1295" ht="15"/>
    <row r="1296" ht="15"/>
    <row r="1297" ht="15"/>
    <row r="1299" ht="15"/>
    <row r="1301" ht="15"/>
    <row r="1302" ht="15"/>
    <row r="1303" ht="15"/>
    <row r="1304" ht="15"/>
    <row r="1305" ht="15"/>
    <row r="1307" ht="15"/>
    <row r="1308" ht="15"/>
    <row r="1309" ht="15"/>
    <row r="1310" ht="15"/>
    <row r="1312" ht="15"/>
    <row r="1314" ht="15"/>
    <row r="1315" ht="15"/>
    <row r="1317" ht="15"/>
    <row r="1318" ht="15"/>
    <row r="1319" ht="15"/>
    <row r="1320" ht="15"/>
    <row r="1321" ht="15"/>
    <row r="1322" ht="15"/>
    <row r="1323" ht="15"/>
  </sheetData>
  <dataValidations count="2">
    <dataValidation allowBlank="1" showInputMessage="1" showErrorMessage="1" sqref="E1" xr:uid="{920C6338-E771-4DAE-8C89-92A9093EA4DE}"/>
    <dataValidation type="list" allowBlank="1" showInputMessage="1" showErrorMessage="1" sqref="E2:E4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5"/>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39101</v>
      </c>
      <c r="B2" s="105" t="s">
        <v>5398</v>
      </c>
      <c r="C2" s="107">
        <v>1</v>
      </c>
      <c r="D2" s="105" t="s">
        <v>39102</v>
      </c>
      <c r="E2" s="108" t="s">
        <v>38998</v>
      </c>
      <c r="F2" s="109">
        <v>45953.401666666665</v>
      </c>
      <c r="G2" s="78">
        <f ca="1">IFERROR(NOW()-F2,"-")</f>
        <v>7.444988426141208E-2</v>
      </c>
      <c r="H2" s="109">
        <v>45953.395648148151</v>
      </c>
      <c r="I2" s="105" t="s">
        <v>38214</v>
      </c>
      <c r="J2" s="104" t="str">
        <f>IFERROR(VLOOKUP(D2,DB!A:G,7,0),"")</f>
        <v/>
      </c>
      <c r="K2" s="110" t="s">
        <v>39103</v>
      </c>
      <c r="L2" s="111" t="s">
        <v>8145</v>
      </c>
    </row>
    <row r="3" spans="1:16383" ht="31.5" customHeight="1">
      <c r="A3" s="106" t="s">
        <v>39104</v>
      </c>
      <c r="B3" s="105" t="str">
        <f>IFERROR(VLOOKUP(D3,DB!A:K,11,0),"")</f>
        <v>R6</v>
      </c>
      <c r="C3" s="107">
        <v>1</v>
      </c>
      <c r="D3" s="105" t="s">
        <v>33644</v>
      </c>
      <c r="E3" s="108" t="s">
        <v>38998</v>
      </c>
      <c r="F3" s="109">
        <v>45953.438819444447</v>
      </c>
      <c r="G3" s="78">
        <f ca="1">IFERROR(NOW()-F3,"-")</f>
        <v>3.7297106478945352E-2</v>
      </c>
      <c r="H3" s="109">
        <v>45953.433067129627</v>
      </c>
      <c r="I3" s="105" t="str">
        <f>IFERROR(VLOOKUP(D3,DB!A:F,6,0),"")</f>
        <v>SCECO</v>
      </c>
      <c r="J3" s="104" t="str">
        <f>IFERROR(VLOOKUP(D3,DB!A:G,7,0),"")</f>
        <v>Vandalized</v>
      </c>
      <c r="K3" s="110" t="s">
        <v>39105</v>
      </c>
      <c r="L3" s="111" t="str">
        <f>IFERROR(VLOOKUP(D3,DB!A:I,9,0),"")</f>
        <v>Latis</v>
      </c>
    </row>
    <row r="4" spans="1:16383" ht="31.5" customHeight="1">
      <c r="A4" s="106"/>
      <c r="B4" s="105" t="str">
        <f>IFERROR(VLOOKUP(D4,DB!A:K,11,0),"")</f>
        <v/>
      </c>
      <c r="C4" s="107"/>
      <c r="D4" s="105"/>
      <c r="E4" s="108"/>
      <c r="F4" s="109"/>
      <c r="G4" s="78">
        <f ca="1">IFERROR(NOW()-F4,"-")</f>
        <v>45953.476116550926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45953.476116550926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45953.476116550926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45953.476116550926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45953.476116550926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45953.476116550926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45953.476116550926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45953.476116550926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45953.476116550926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45953.476116550926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45953.476116550926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45953.476116550926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45953.476116550926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45953.476116550926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45953.476116550926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45953.476116550926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45953.476116550926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45953.476116550926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45953.476116550926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45953.476116550926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45953.476116550926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45953.476116550926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45953.476116550926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45953.476116550926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45953.476116550926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45953.476116550926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45953.476116550926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45953.476116550926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45953.476116550926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45953.476116550926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45953.476116550926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45953.476116550926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45953.476116550926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45953.476116550926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45953.476116550926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45953.476116550926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45953.476116550926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45953.476116550926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45953.476116550926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45953.476116550926</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45953.476116550926</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45953.476116550926</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45953.476116550926</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45953.476116550926</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45953.476116550926</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45953.476116550926</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45953.476116550926</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45953.476116550926</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45953.476116550926</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45953.476116550926</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45953.476116550926</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45953.476116550926</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45953.476116550926</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45953.476116550926</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45953.476116550926</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45953.476116550926</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45953.476116550926</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45953.476116550926</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45953.476116550926</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45953.476116550926</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45953.476116550926</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45953.476116550926</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45953.476116550926</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45953.476116550926</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45953.476116550926</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45953.476116550926</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45953.476116550926</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45953.476116550926</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45953.476116550926</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45953.476116550926</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45953.476116550926</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45953.476116550926</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45953.476116550926</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45953.476116550926</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45953.476116550926</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45953.476116550926</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45953.476116550926</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45953.476116550926</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45953.476116550926</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45953.476116550926</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45953.476116550926</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45953.476116550926</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45953.476116550926</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45953.476116550926</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45953.476116550926</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45953.476116550926</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45953.476116550926</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45953.476116550926</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45953.476116550926</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45953.476116550926</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45953.476116550926</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45953.476116550926</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45953.476116550926</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45953.476116550926</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45953.476116550926</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45953.476116550926</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45953.476116550926</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45953.476116550926</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45953.476116550926</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45953.476116550926</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45953.476116550926</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45953.476116550926</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45953.476116550926</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45953.476116550926</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45953.476116550926</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45953.476116550926</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45953.476116550926</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45953.476116550926</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45953.476116550926</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45953.476116550926</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45953.476116550926</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45953.476116550926</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45953.476116550926</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45953.476116550926</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45953.476116550926</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45953.476116550926</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45953.476116550926</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45953.476116550926</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45953.476116550926</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45953.476116550926</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45953.476116550926</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45953.476116550926</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45953.476116550926</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45953.476116550926</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45953.476116550926</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45953.476116550926</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45953.476116550926</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45953.476116550926</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45953.476116550926</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45953.476116550926</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45953.476116550926</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45953.476116550926</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45953.476116550926</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45953.476116550926</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45953.476116550926</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45953.476116550926</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45953.476116550926</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45953.476116550926</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45953.476116550926</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45953.476116550926</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45953.476116550926</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45953.476116550926</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45953.476116550926</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45953.476116550926</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45953.476116550926</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45953.476116550926</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45953.476116550926</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45953.476116550926</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45953.476116550926</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45953.476116550926</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45953.476116550926</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45953.476116550926</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45953.476116550926</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45953.476116550926</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45953.476116550926</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45953.476116550926</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45953.476116550926</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45953.476116550926</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45953.476116550926</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45953.476116550926</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45953.476116550926</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45953.476116550926</v>
      </c>
      <c r="H165" s="109"/>
      <c r="I165" s="105" t="str">
        <f>IFERROR(VLOOKUP(D165,DB!A:F,6,0),"")</f>
        <v/>
      </c>
      <c r="J165" s="104" t="str">
        <f>IFERROR(VLOOKUP(D165,DB!A:G,7,0),"")</f>
        <v/>
      </c>
      <c r="K165" s="110"/>
      <c r="L165" s="111" t="str">
        <f>IFERROR(VLOOKUP(D165,DB!A:I,9,0),"")</f>
        <v/>
      </c>
    </row>
  </sheetData>
  <dataValidations count="2">
    <dataValidation allowBlank="1" showInputMessage="1" showErrorMessage="1" sqref="E1" xr:uid="{380493DB-286A-4683-AF55-C78F04945A49}"/>
    <dataValidation type="list" allowBlank="1" showInputMessage="1" showErrorMessage="1" sqref="E2:E16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2025-10-23T08:25:55Z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