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000" documentId="13_ncr:1_{F6CB121F-512D-4AA6-A0C1-0FB36C537598}" xr6:coauthVersionLast="47" xr6:coauthVersionMax="47" xr10:uidLastSave="{9D41FF29-A2BB-4E4D-B252-A40DF13B6832}"/>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5" l="1"/>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<sst xmlns="http://schemas.openxmlformats.org/spreadsheetml/2006/main" count="179016" uniqueCount="39100">
  <si>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</si>
  <si>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</si>
  <si>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</si>
  <si>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</si>
  <si>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</si>
  <si>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</si>
  <si>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</si>
  <si>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</si>
  <si>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</si>
  <si>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</si>
  <si>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</si>
  <si>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</si>
  <si>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</si>
  <si>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</si>
  <si>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</si>
  <si>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</si>
  <si>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</si>
  <si>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</si>
  <si>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</si>
  <si>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</si>
  <si>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</si>
  <si>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</si>
  <si>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</si>
  <si>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</si>
  <si>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</si>
  <si>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</si>
  <si>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</si>
  <si>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</si>
  <si>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</si>
  <si>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</si>
  <si>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</si>
  <si>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</si>
  <si>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</si>
  <si>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</si>
  <si>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</si>
  <si>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</si>
  <si>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</si>
  <si>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</si>
  <si>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</si>
  <si>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</si>
  <si>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</si>
  <si>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</si>
  <si>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</si>
  <si>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</si>
  <si>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</si>
  <si>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</si>
  <si>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</si>
  <si>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</si>
  <si>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</si>
  <si>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</si>
  <si>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</si>
  <si>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</si>
  <si>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</si>
  <si>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</si>
  <si>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</si>
  <si>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</si>
  <si>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</si>
  <si>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</si>
  <si>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</si>
  <si>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</si>
  <si>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</si>
  <si>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</si>
  <si>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</si>
  <si>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</si>
  <si>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</si>
  <si>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</si>
  <si>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</si>
  <si>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</si>
  <si>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</si>
  <si>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</si>
  <si>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</si>
  <si>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</si>
  <si>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</si>
  <si>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</si>
  <si>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</si>
  <si>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</si>
  <si>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</si>
  <si>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</si>
  <si>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</si>
  <si>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</si>
  <si>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</si>
  <si>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</si>
  <si>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</si>
  <si>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</si>
  <si>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</si>
  <si>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</si>
  <si>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</si>
  <si>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</si>
  <si>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</si>
  <si>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</si>
  <si>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</si>
  <si>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</si>
  <si>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</si>
  <si>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</si>
  <si>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</si>
  <si>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</si>
  <si>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</si>
  <si>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</si>
  <si>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</si>
  <si>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</si>
  <si>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</si>
  <si>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</si>
  <si>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</si>
  <si>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</si>
  <si>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</si>
  <si>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</si>
  <si>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</si>
  <si>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</si>
  <si>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</si>
  <si>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</si>
  <si>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</si>
  <si>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</si>
  <si>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</si>
  <si>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</si>
  <si>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</si>
  <si>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</si>
  <si>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</si>
  <si>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</si>
  <si>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</si>
  <si>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</si>
  <si>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</si>
  <si>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</si>
  <si>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</si>
  <si>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</si>
  <si>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</si>
  <si>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</si>
  <si>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</si>
  <si>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</si>
  <si>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</si>
  <si>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</si>
  <si>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</si>
  <si>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</si>
  <si>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</si>
  <si>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</si>
  <si>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</si>
  <si>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</si>
  <si>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</si>
  <si>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</si>
  <si>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</si>
  <si>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</si>
  <si>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</si>
  <si>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</si>
  <si>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</si>
  <si>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</si>
  <si>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</si>
  <si>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</si>
  <si>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</si>
  <si>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</si>
  <si>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</si>
  <si>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</si>
  <si>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</si>
  <si>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</si>
  <si>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</si>
  <si>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</si>
  <si>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</si>
  <si>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</si>
  <si>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</si>
  <si>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</si>
  <si>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</si>
  <si>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</si>
  <si>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</si>
  <si>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</si>
  <si>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</si>
  <si>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</si>
  <si>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</si>
  <si>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</si>
  <si>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</si>
  <si>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</si>
  <si>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</si>
  <si>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</si>
  <si>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</si>
  <si>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</si>
  <si>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</si>
  <si>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</si>
  <si>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</si>
  <si>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</si>
  <si>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</si>
  <si>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</si>
  <si>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</si>
  <si>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</si>
  <si>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</si>
  <si>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</si>
  <si>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</si>
  <si>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</si>
  <si>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</si>
  <si>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</si>
  <si>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</si>
  <si>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</si>
  <si>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</si>
  <si>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</si>
  <si>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</si>
  <si>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</si>
  <si>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</si>
  <si>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</si>
  <si>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</si>
  <si>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</si>
  <si>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</si>
  <si>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</si>
  <si>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</si>
  <si>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</si>
  <si>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</si>
  <si>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</si>
  <si>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</si>
  <si>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</si>
  <si>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</si>
  <si>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</si>
  <si>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</si>
  <si>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</si>
  <si>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</si>
  <si>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</si>
  <si>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</si>
  <si>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</si>
  <si>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</si>
  <si>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</si>
  <si>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</si>
  <si>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</si>
  <si>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</si>
  <si>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</si>
  <si>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</si>
  <si>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</si>
  <si>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</si>
  <si>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</si>
  <si>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</si>
  <si>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</si>
  <si>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</si>
  <si>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</si>
  <si>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</si>
  <si>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</si>
  <si>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</si>
  <si>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</si>
  <si>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</si>
  <si>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</si>
  <si>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</si>
  <si>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</si>
  <si>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</si>
  <si>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</si>
  <si>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</si>
  <si>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</si>
  <si>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</si>
  <si>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</si>
  <si>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</si>
  <si>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</si>
  <si>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</si>
  <si>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</si>
  <si>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</si>
  <si>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</si>
  <si>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</si>
  <si>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</si>
  <si>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</si>
  <si>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</si>
  <si>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</si>
  <si>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</si>
  <si>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</si>
  <si>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</si>
  <si>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</si>
  <si>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</si>
  <si>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</si>
  <si>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</si>
  <si>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</si>
  <si>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</si>
  <si>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</si>
  <si>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</si>
  <si>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</si>
  <si>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</si>
  <si>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</si>
  <si>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</si>
  <si>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</si>
  <si>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</si>
  <si>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</si>
  <si>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</si>
  <si>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</si>
  <si>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</si>
  <si>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</si>
  <si>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</si>
  <si>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</si>
  <si>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</si>
  <si>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</si>
  <si>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</si>
  <si>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</si>
  <si>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</si>
  <si>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</si>
  <si>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</si>
  <si>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</si>
  <si>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</si>
  <si>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</si>
  <si>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</si>
  <si>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</si>
  <si>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</si>
  <si>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</si>
  <si>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</si>
  <si>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</si>
  <si>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</si>
  <si>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</si>
  <si>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</si>
  <si>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</si>
  <si>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</si>
  <si>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</si>
  <si>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</si>
  <si>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</si>
  <si>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</si>
  <si>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</si>
  <si>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</si>
  <si>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</si>
  <si>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</si>
  <si>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</si>
  <si>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</si>
  <si>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</si>
  <si>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</si>
  <si>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</si>
  <si>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</si>
  <si>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</si>
  <si>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</si>
  <si>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</si>
  <si>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</si>
  <si>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</si>
  <si>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</si>
  <si>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</si>
  <si>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</si>
  <si>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</si>
  <si>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</si>
  <si>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</si>
  <si>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</si>
  <si>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</si>
  <si>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</si>
  <si>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</si>
  <si>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</si>
  <si>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</si>
  <si>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</si>
  <si>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</si>
  <si>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</si>
  <si>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</si>
  <si>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</si>
  <si>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</si>
  <si>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</si>
  <si>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</si>
  <si>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</si>
  <si>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</si>
  <si>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</si>
  <si>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</si>
  <si>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</si>
  <si>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</si>
  <si>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</si>
  <si>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</si>
  <si>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</si>
  <si>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</si>
  <si>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</si>
  <si>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</si>
  <si>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</si>
  <si>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</si>
  <si>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</si>
  <si>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</si>
  <si>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</si>
  <si>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</si>
  <si>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</si>
  <si>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</si>
  <si>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</si>
  <si>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</si>
  <si>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</si>
  <si>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</si>
  <si>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</si>
  <si>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</si>
  <si>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</si>
  <si>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</si>
  <si>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</si>
  <si>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</si>
  <si>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</si>
  <si>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</si>
  <si>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</si>
  <si>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</si>
  <si>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</si>
  <si>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</si>
  <si>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</si>
  <si>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</si>
  <si>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</si>
  <si>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</si>
  <si>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</si>
  <si>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</si>
  <si>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</si>
  <si>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</si>
  <si>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</si>
  <si>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</si>
  <si>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</si>
  <si>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</si>
  <si>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</si>
  <si>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</si>
  <si>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</si>
  <si>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</si>
  <si>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</si>
  <si>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</si>
  <si>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</si>
  <si>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</si>
  <si>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</si>
  <si>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</si>
  <si>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</si>
  <si>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</si>
  <si>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</si>
  <si>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</si>
  <si>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</si>
  <si>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</si>
  <si>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</si>
  <si>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</si>
  <si>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</si>
  <si>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</si>
  <si>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</si>
  <si>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</si>
  <si>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</si>
  <si>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</si>
  <si>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</si>
  <si>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</si>
  <si>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</si>
  <si>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</si>
  <si>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</si>
  <si>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</si>
  <si>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</si>
  <si>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</si>
  <si>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</si>
  <si>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</si>
  <si>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</si>
  <si>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</si>
  <si>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</si>
  <si>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</si>
  <si>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</si>
  <si>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</si>
  <si>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</si>
  <si>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</si>
  <si>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</si>
  <si>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</si>
  <si>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</si>
  <si>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</si>
  <si>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</si>
  <si>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</si>
  <si>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</si>
  <si>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</si>
  <si>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</si>
  <si>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</si>
  <si>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</si>
  <si>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</si>
  <si>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</si>
  <si>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</si>
  <si>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</si>
  <si>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</si>
  <si>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</si>
  <si>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</si>
  <si>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</si>
  <si>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</si>
  <si>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</si>
  <si>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</si>
  <si>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</si>
  <si>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</si>
  <si>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</si>
  <si>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</si>
  <si>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</si>
  <si>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</si>
  <si>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</si>
  <si>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</si>
  <si>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</si>
  <si>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</si>
  <si>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</si>
  <si>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</si>
  <si>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</si>
  <si>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</si>
  <si>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</si>
  <si>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</si>
  <si>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</si>
  <si>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</si>
  <si>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</si>
  <si>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</si>
  <si>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</si>
  <si>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</si>
  <si>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</si>
  <si>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</si>
  <si>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</si>
  <si>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</si>
  <si>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</si>
  <si>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</si>
  <si>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</si>
  <si>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</si>
  <si>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</si>
  <si>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</si>
  <si>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</si>
  <si>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</si>
  <si>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</si>
  <si>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</si>
  <si>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</si>
  <si>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</si>
  <si>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</si>
  <si>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</si>
  <si>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</si>
  <si>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</si>
  <si>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</si>
  <si>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</si>
  <si>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</si>
  <si>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</si>
  <si>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</si>
  <si>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</si>
  <si>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</si>
  <si>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</si>
  <si>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</si>
  <si>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</si>
  <si>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</si>
  <si>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</si>
  <si>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</si>
  <si>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</si>
  <si>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</si>
  <si>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</si>
  <si>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</si>
  <si>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</si>
  <si>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</si>
  <si>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</si>
  <si>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</si>
  <si>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</si>
  <si>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</si>
  <si>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</si>
  <si>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</si>
  <si>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</si>
  <si>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</si>
  <si>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</si>
  <si>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</si>
  <si>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</si>
  <si>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</si>
  <si>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</si>
  <si>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</si>
  <si>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</si>
  <si>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</si>
  <si>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</si>
  <si>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</si>
  <si>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</si>
  <si>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</si>
  <si>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</si>
  <si>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</si>
  <si>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</si>
  <si>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</si>
  <si>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</si>
  <si>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</si>
  <si>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</si>
  <si>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</si>
  <si>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</si>
  <si>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</si>
  <si>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</si>
  <si>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</si>
  <si>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</si>
  <si>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</si>
  <si>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</si>
  <si>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</si>
  <si>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</si>
  <si>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</si>
  <si>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</si>
  <si>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</si>
  <si>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</si>
  <si>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</si>
  <si>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</si>
  <si>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</si>
  <si>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</si>
  <si>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</si>
  <si>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</si>
  <si>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</si>
  <si>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</si>
  <si>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</si>
  <si>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</si>
  <si>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</si>
  <si>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</si>
  <si>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</si>
  <si>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</si>
  <si>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</si>
  <si>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</si>
  <si>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</si>
  <si>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</si>
  <si>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</si>
  <si>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</si>
  <si>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</si>
  <si>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</si>
  <si>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</si>
  <si>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</si>
  <si>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</si>
  <si>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</si>
  <si>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</si>
  <si>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</si>
  <si>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</si>
  <si>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</si>
  <si>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</si>
  <si>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</si>
  <si>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</si>
  <si>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</si>
  <si>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</si>
  <si>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</si>
  <si>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</si>
  <si>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</si>
  <si>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</si>
  <si>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</si>
  <si>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</si>
  <si>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</si>
  <si>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</si>
  <si>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</si>
  <si>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</si>
  <si>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</si>
  <si>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</si>
  <si>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</si>
  <si>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</si>
  <si>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</si>
  <si>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</si>
  <si>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</si>
  <si>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</si>
  <si>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</si>
  <si>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</si>
  <si>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</si>
  <si>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</si>
  <si>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</si>
  <si>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</si>
  <si>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</si>
  <si>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</si>
  <si>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</si>
  <si>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</si>
  <si>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</si>
  <si>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</si>
  <si>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</si>
  <si>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</si>
  <si>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</si>
  <si>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</si>
  <si>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</si>
  <si>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</si>
  <si>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</si>
  <si>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</si>
  <si>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</si>
  <si>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</si>
  <si>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</si>
  <si>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</si>
  <si>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</si>
  <si>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</si>
  <si>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</si>
  <si>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</si>
  <si>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</si>
  <si>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</si>
  <si>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</si>
  <si>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</si>
  <si>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</si>
  <si>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</si>
  <si>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</si>
  <si>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</si>
  <si>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</si>
  <si>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</si>
  <si>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</si>
  <si>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</si>
  <si>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</si>
  <si>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</si>
  <si>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</si>
  <si>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</si>
  <si>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</si>
  <si>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</si>
  <si>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</si>
  <si>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</si>
  <si>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</si>
  <si>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</si>
  <si>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</si>
  <si>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</si>
  <si>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</si>
  <si>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</si>
  <si>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</si>
  <si>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</si>
  <si>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</si>
  <si>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</si>
  <si>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</si>
  <si>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</si>
  <si>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</si>
  <si>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</si>
  <si>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</si>
  <si>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</si>
  <si>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</si>
  <si>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</si>
  <si>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</si>
  <si>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</si>
  <si>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</si>
  <si>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</si>
  <si>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</si>
  <si>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</si>
  <si>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</si>
  <si>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</si>
  <si>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</si>
  <si>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</si>
  <si>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</si>
  <si>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</si>
  <si>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</si>
  <si>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</si>
  <si>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</si>
  <si>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</si>
  <si>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</si>
  <si>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</si>
  <si>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</si>
  <si>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</si>
  <si>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</si>
  <si>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</si>
  <si>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</si>
  <si>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</si>
  <si>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</si>
  <si>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</si>
  <si>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</si>
  <si>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</si>
  <si>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</si>
  <si>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</si>
  <si>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</si>
  <si>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</si>
  <si>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</si>
  <si>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</si>
  <si>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</si>
  <si>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</si>
  <si>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</si>
  <si>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</si>
  <si>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</si>
  <si>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</si>
  <si>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</si>
  <si>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</si>
  <si>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</si>
  <si>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</si>
  <si>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</si>
  <si>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</si>
  <si>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</si>
  <si>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</si>
  <si>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</si>
  <si>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</si>
  <si>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</si>
  <si>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</si>
  <si>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</si>
  <si>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</si>
  <si>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</si>
  <si>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</si>
  <si>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</si>
  <si>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</si>
  <si>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</si>
  <si>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</si>
  <si>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</si>
  <si>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</si>
  <si>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</si>
  <si>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</si>
  <si>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</si>
  <si>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</si>
  <si>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</si>
  <si>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</si>
  <si>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</si>
  <si>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</si>
  <si>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</si>
  <si>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</si>
  <si>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</si>
  <si>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</si>
  <si>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</si>
  <si>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</si>
  <si>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</si>
  <si>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</si>
  <si>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</si>
  <si>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</si>
  <si>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</si>
  <si>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</si>
  <si>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</si>
  <si>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</si>
  <si>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</si>
  <si>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</si>
  <si>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</si>
  <si>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</si>
  <si>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</si>
  <si>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</si>
  <si>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</si>
  <si>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</si>
  <si>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</si>
  <si>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</si>
  <si>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</si>
  <si>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</si>
  <si>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</si>
  <si>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</si>
  <si>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</si>
  <si>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</si>
  <si>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</si>
  <si>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</si>
  <si>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</si>
  <si>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</si>
  <si>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</si>
  <si>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</si>
  <si>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</si>
  <si>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</si>
  <si>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</si>
  <si>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</si>
  <si>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</si>
  <si>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</si>
  <si>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</si>
  <si>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</si>
  <si>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</si>
  <si>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</si>
  <si>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</si>
  <si>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</si>
  <si>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</si>
  <si>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</si>
  <si>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</si>
  <si>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</si>
  <si>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</si>
  <si>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</si>
  <si>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</si>
  <si>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</si>
  <si>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</si>
  <si>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</si>
  <si>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</si>
  <si>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</si>
  <si>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</si>
  <si>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</si>
  <si>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</si>
  <si>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</si>
  <si>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</si>
  <si>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</si>
  <si>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</si>
  <si>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</si>
  <si>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</si>
  <si>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</si>
  <si>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</si>
  <si>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</si>
  <si>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</si>
  <si>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</si>
  <si>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</si>
  <si>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</si>
  <si>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</si>
  <si>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</si>
  <si>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</si>
  <si>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</si>
  <si>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</si>
  <si>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</si>
  <si>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</si>
  <si>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</si>
  <si>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</si>
  <si>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</si>
  <si>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</si>
  <si>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</si>
  <si>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</si>
  <si>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</si>
  <si>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</si>
  <si>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</si>
  <si>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</si>
  <si>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</si>
  <si>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</si>
  <si>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</si>
  <si>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</si>
  <si>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</si>
  <si>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</si>
  <si>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</si>
  <si>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</si>
  <si>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</si>
  <si>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</si>
  <si>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</si>
  <si>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</si>
  <si>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</si>
  <si>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</si>
  <si>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</si>
  <si>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</si>
  <si>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</si>
  <si>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</si>
  <si>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</si>
  <si>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</si>
  <si>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</si>
  <si>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</si>
  <si>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</si>
  <si>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</si>
  <si>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</si>
  <si>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</si>
  <si>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</si>
  <si>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</si>
  <si>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</si>
  <si>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</si>
  <si>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</si>
  <si>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</si>
  <si>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</si>
  <si>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</si>
  <si>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</si>
  <si>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</si>
  <si>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</si>
  <si>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</si>
  <si>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</si>
  <si>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</si>
  <si>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</si>
  <si>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</si>
  <si>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</si>
  <si>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</si>
  <si>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</si>
  <si>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</si>
  <si>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</si>
  <si>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</si>
  <si>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</si>
  <si>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</si>
  <si>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</si>
  <si>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</si>
  <si>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</si>
  <si>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</si>
  <si>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</si>
  <si>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</si>
  <si>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</si>
  <si>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</si>
  <si>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</si>
  <si>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</si>
  <si>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</si>
  <si>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</si>
  <si>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</si>
  <si>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</si>
  <si>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</si>
  <si>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</si>
  <si>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</si>
  <si>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</si>
  <si>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</si>
  <si>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</si>
  <si>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</si>
  <si>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</si>
  <si>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</si>
  <si>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</si>
  <si>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</si>
  <si>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</si>
  <si>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</si>
  <si>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</si>
  <si>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</si>
  <si>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</si>
  <si>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</si>
  <si>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</si>
  <si>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</si>
  <si>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</si>
  <si>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</si>
  <si>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</si>
  <si>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</si>
  <si>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</si>
  <si>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</si>
  <si>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</si>
  <si>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</si>
  <si>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</si>
  <si>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</si>
  <si>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</si>
  <si>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</si>
  <si>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</si>
  <si>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</si>
  <si>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</si>
  <si>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</si>
  <si>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</si>
  <si>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</si>
  <si>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</si>
  <si>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</si>
  <si>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</si>
  <si>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</si>
  <si>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</si>
  <si>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</si>
  <si>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</si>
  <si>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</si>
  <si>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</si>
  <si>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</si>
  <si>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</si>
  <si>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</si>
  <si>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</si>
  <si>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</si>
  <si>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</si>
  <si>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</si>
  <si>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</si>
  <si>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</si>
  <si>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</si>
  <si>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</si>
  <si>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</si>
  <si>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</si>
  <si>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</si>
  <si>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</si>
  <si>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</si>
  <si>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</si>
  <si>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</si>
  <si>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</si>
  <si>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</si>
  <si>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</si>
  <si>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</si>
  <si>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</si>
  <si>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</si>
  <si>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</si>
  <si>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</si>
  <si>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</si>
  <si>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</si>
  <si>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</si>
  <si>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</si>
  <si>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</si>
  <si>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</si>
  <si>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</si>
  <si>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</si>
  <si>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</si>
  <si>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</si>
  <si>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</si>
  <si>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</si>
  <si>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</si>
  <si>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</si>
  <si>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</si>
  <si>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</si>
  <si>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</si>
  <si>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</si>
  <si>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</si>
  <si>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</si>
  <si>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</si>
  <si>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</si>
  <si>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</si>
  <si>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</si>
  <si>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</si>
  <si>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</si>
  <si>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</si>
  <si>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</si>
  <si>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</si>
  <si>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</si>
  <si>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</si>
  <si>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</si>
  <si>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</si>
  <si>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</si>
  <si>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</si>
  <si>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</si>
  <si>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</si>
  <si>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</si>
  <si>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</si>
  <si>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</si>
  <si>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</si>
  <si>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</si>
  <si>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</si>
  <si>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</si>
  <si>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</si>
  <si>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</si>
  <si>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</si>
  <si>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</si>
  <si>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</si>
  <si>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</si>
  <si>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</si>
  <si>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</si>
  <si>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</si>
  <si>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</si>
  <si>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</si>
  <si>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</si>
  <si>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</si>
  <si>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</si>
  <si>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</si>
  <si>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</si>
  <si>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</si>
  <si>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</si>
  <si>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</si>
  <si>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</si>
  <si>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</si>
  <si>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</si>
  <si>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</si>
  <si>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</si>
  <si>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</si>
  <si>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</si>
  <si>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</si>
  <si>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</si>
  <si>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</si>
  <si>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</si>
  <si>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</si>
  <si>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</si>
  <si>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</si>
  <si>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</si>
  <si>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</si>
  <si>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</si>
  <si>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</si>
  <si>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</si>
  <si>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</si>
  <si>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</si>
  <si>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</si>
  <si>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</si>
  <si>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</si>
  <si>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</si>
  <si>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</si>
  <si>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</si>
  <si>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</si>
  <si>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</si>
  <si>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</si>
  <si>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</si>
  <si>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</si>
  <si>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</si>
  <si>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</si>
  <si>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</si>
  <si>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</si>
  <si>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</si>
  <si>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</si>
  <si>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</si>
  <si>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</si>
  <si>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</si>
  <si>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</si>
  <si>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</si>
  <si>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</si>
  <si>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</si>
  <si>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</si>
  <si>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</si>
  <si>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</si>
  <si>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</si>
  <si>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</si>
  <si>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</si>
  <si>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</si>
  <si>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</si>
  <si>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</si>
  <si>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</si>
  <si>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</si>
  <si>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</si>
  <si>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</si>
  <si>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</si>
  <si>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</si>
  <si>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</si>
  <si>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</si>
  <si>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</si>
  <si>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</si>
  <si>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</si>
  <si>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</si>
  <si>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</si>
  <si>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</si>
  <si>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</si>
  <si>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</si>
  <si>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</si>
  <si>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</si>
  <si>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</si>
  <si>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</si>
  <si>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</si>
  <si>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</si>
  <si>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</si>
  <si>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</si>
  <si>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</si>
  <si>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</si>
  <si>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</si>
  <si>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</si>
  <si>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</si>
  <si>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</si>
  <si>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</si>
  <si>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</si>
  <si>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</si>
  <si>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</si>
  <si>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</si>
  <si>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</si>
  <si>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</si>
  <si>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</si>
  <si>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</si>
  <si>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</si>
  <si>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</si>
  <si>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</si>
  <si>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</si>
  <si>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</si>
  <si>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</si>
  <si>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</si>
  <si>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</si>
  <si>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</si>
  <si>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</si>
  <si>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</si>
  <si>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</si>
  <si>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</si>
  <si>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</si>
  <si>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</si>
  <si>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</si>
  <si>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</si>
  <si>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</si>
  <si>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</si>
  <si>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</si>
  <si>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</si>
  <si>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</si>
  <si>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</si>
  <si>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</si>
  <si>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</si>
  <si>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</si>
  <si>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</si>
  <si>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</si>
  <si>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</si>
  <si>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</si>
  <si>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</si>
  <si>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</si>
  <si>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</si>
  <si>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</si>
  <si>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</si>
  <si>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</si>
  <si>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</si>
  <si>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</si>
  <si>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</si>
  <si>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</si>
  <si>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</si>
  <si>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</si>
  <si>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</si>
  <si>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</si>
  <si>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</si>
  <si>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</si>
  <si>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</si>
  <si>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</si>
  <si>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</si>
  <si>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</si>
  <si>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</si>
  <si>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</si>
  <si>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</si>
  <si>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</si>
  <si>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</si>
  <si>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</si>
  <si>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</si>
  <si>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</si>
  <si>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</si>
  <si>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</si>
  <si>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</si>
  <si>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</si>
  <si>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</si>
  <si>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</si>
  <si>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</si>
  <si>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</si>
  <si>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</si>
  <si>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</si>
  <si>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</si>
  <si>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</si>
  <si>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</si>
  <si>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</si>
  <si>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</si>
  <si>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</si>
  <si>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</si>
  <si>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</si>
  <si>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</si>
  <si>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</si>
  <si>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</si>
  <si>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</si>
  <si>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</si>
  <si>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</si>
  <si>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</si>
  <si>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</si>
  <si>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</si>
  <si>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</si>
  <si>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</si>
  <si>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</si>
  <si>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</si>
  <si>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</si>
  <si>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</si>
  <si>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</si>
  <si>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</si>
  <si>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</si>
  <si>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</si>
  <si>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</si>
  <si>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</si>
  <si>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</si>
  <si>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</si>
  <si>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</si>
  <si>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</si>
  <si>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</si>
  <si>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</si>
  <si>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</si>
  <si>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</si>
  <si>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</si>
  <si>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</si>
  <si>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</si>
  <si>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</si>
  <si>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</si>
  <si>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</si>
  <si>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</si>
  <si>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</si>
  <si>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</si>
  <si>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</si>
  <si>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</si>
  <si>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</si>
  <si>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</si>
  <si>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</si>
  <si>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</si>
  <si>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</si>
  <si>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</si>
  <si>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</si>
  <si>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</si>
  <si>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</si>
  <si>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</si>
  <si>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</si>
  <si>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</si>
  <si>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</si>
  <si>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</si>
  <si>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</si>
  <si>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</si>
  <si>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</si>
  <si>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</si>
  <si>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</si>
  <si>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</si>
  <si>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</si>
  <si>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</si>
  <si>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</si>
  <si>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</si>
  <si>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</si>
  <si>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</si>
  <si>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</si>
  <si>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</si>
  <si>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</si>
  <si>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</si>
  <si>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</si>
  <si>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</si>
  <si>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</si>
  <si>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</si>
  <si>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</si>
  <si>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</si>
  <si>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</si>
  <si>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</si>
  <si>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</si>
  <si>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</si>
  <si>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</si>
  <si>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</si>
  <si>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</si>
  <si>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</si>
  <si>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</si>
  <si>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</si>
  <si>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</si>
  <si>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</si>
  <si>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</si>
  <si>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</si>
  <si>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</si>
  <si>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</si>
  <si>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</si>
  <si>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</si>
  <si>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</si>
  <si>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</si>
  <si>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</si>
  <si>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</si>
  <si>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</si>
  <si>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</si>
  <si>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</si>
  <si>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</si>
  <si>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</si>
  <si>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</si>
  <si>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</si>
  <si>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</si>
  <si>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</si>
  <si>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</si>
  <si>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</si>
  <si>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</si>
  <si>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</si>
  <si>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</si>
  <si>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</si>
  <si>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</si>
  <si>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</si>
  <si>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</si>
  <si>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</si>
  <si>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</si>
  <si>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</si>
  <si>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</si>
  <si>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</si>
  <si>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</si>
  <si>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</si>
  <si>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</si>
  <si>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</si>
  <si>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</si>
  <si>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</si>
  <si>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</si>
  <si>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</si>
  <si>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</si>
  <si>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</si>
  <si>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</si>
  <si>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</si>
  <si>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</si>
  <si>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</si>
  <si>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</si>
  <si>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</si>
  <si>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</si>
  <si>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</si>
  <si>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</si>
  <si>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</si>
  <si>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</si>
  <si>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</si>
  <si>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</si>
  <si>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</si>
  <si>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</si>
  <si>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</si>
  <si>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</si>
  <si>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</si>
  <si>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</si>
  <si>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</si>
  <si>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</si>
  <si>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</si>
  <si>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</si>
  <si>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</si>
  <si>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</si>
  <si>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</si>
  <si>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</si>
  <si>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</si>
  <si>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</si>
  <si>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</si>
  <si>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</si>
  <si>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</si>
  <si>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</si>
  <si>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</si>
  <si>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</si>
  <si>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</si>
  <si>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</si>
  <si>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</si>
  <si>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</si>
  <si>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</si>
  <si>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</si>
  <si>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</si>
  <si>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</si>
  <si>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</si>
  <si>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</si>
  <si>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</si>
  <si>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</si>
  <si>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</si>
  <si>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</si>
  <si>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</si>
  <si>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</si>
  <si>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</si>
  <si>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</si>
  <si>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</si>
  <si>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</si>
  <si>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</si>
  <si>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</si>
  <si>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</si>
  <si>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</si>
  <si>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</si>
  <si>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</si>
  <si>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</si>
  <si>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</si>
  <si>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</si>
  <si>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</si>
  <si>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</si>
  <si>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</si>
  <si>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</si>
  <si>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</si>
  <si>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</si>
  <si>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</si>
  <si>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</si>
  <si>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</si>
  <si>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</si>
  <si>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</si>
  <si>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</si>
  <si>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</si>
  <si>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</si>
  <si>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</si>
  <si>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</si>
  <si>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</si>
  <si>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</si>
  <si>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</si>
  <si>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</si>
  <si>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</si>
  <si>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</si>
  <si>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</si>
  <si>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</si>
  <si>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</si>
  <si>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</si>
  <si>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</si>
  <si>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</si>
  <si>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</si>
  <si>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</si>
  <si>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</si>
  <si>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</si>
  <si>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</si>
  <si>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</si>
  <si>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</si>
  <si>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</si>
  <si>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</si>
  <si>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</si>
  <si>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</si>
  <si>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</si>
  <si>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</si>
  <si>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</si>
  <si>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</si>
  <si>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</si>
  <si>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</si>
  <si>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</si>
  <si>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</si>
  <si>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</si>
  <si>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</si>
  <si>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</si>
  <si>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</si>
  <si>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</si>
  <si>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</si>
  <si>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</si>
  <si>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</si>
  <si>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</si>
  <si>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</si>
  <si>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</si>
  <si>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</si>
  <si>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</si>
  <si>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</si>
  <si>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</si>
  <si>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</si>
  <si>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</si>
  <si>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</si>
  <si>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</si>
  <si>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</si>
  <si>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</si>
  <si>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</si>
  <si>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</si>
  <si>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</si>
  <si>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</si>
  <si>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</si>
  <si>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</si>
  <si>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</si>
  <si>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</si>
  <si>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</si>
  <si>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</si>
  <si>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</si>
  <si>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</si>
  <si>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</si>
  <si>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</si>
  <si>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</si>
  <si>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</si>
  <si>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</si>
  <si>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</si>
  <si>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</si>
  <si>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</si>
  <si>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</si>
  <si>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</si>
  <si>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</si>
  <si>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</si>
  <si>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</si>
  <si>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</si>
  <si>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</si>
  <si>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</si>
  <si>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</si>
  <si>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</si>
  <si>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</si>
  <si>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</si>
  <si>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</si>
  <si>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</si>
  <si>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</si>
  <si>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</si>
  <si>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</si>
  <si>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</si>
  <si>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</si>
  <si>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</si>
  <si>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</si>
  <si>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</si>
  <si>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</si>
  <si>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</si>
  <si>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</si>
  <si>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</si>
  <si>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</si>
  <si>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</si>
  <si>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</si>
  <si>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</si>
  <si>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</si>
  <si>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</si>
  <si>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</si>
  <si>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</si>
  <si>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</si>
  <si>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</si>
  <si>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</si>
  <si>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</si>
  <si>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</si>
  <si>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</si>
  <si>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</si>
  <si>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</si>
  <si>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</si>
  <si>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</si>
  <si>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</si>
  <si>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</si>
  <si>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</si>
  <si>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</si>
  <si>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</si>
  <si>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</si>
  <si>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</si>
  <si>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</si>
  <si>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</si>
  <si>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</si>
  <si>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</si>
  <si>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</si>
  <si>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</si>
  <si>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</si>
  <si>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</si>
  <si>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</si>
  <si>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</si>
  <si>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</si>
  <si>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</si>
  <si>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</si>
  <si>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</si>
  <si>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</si>
  <si>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</si>
  <si>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</si>
  <si>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</si>
  <si>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</si>
  <si>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</si>
  <si>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</si>
  <si>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</si>
  <si>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</si>
  <si>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</si>
  <si>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</si>
  <si>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</si>
  <si>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</si>
  <si>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</si>
  <si>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</si>
  <si>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</si>
  <si>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</si>
  <si>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</si>
  <si>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</si>
  <si>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</si>
  <si>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</si>
  <si>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</si>
  <si>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</si>
  <si>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</si>
  <si>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</si>
  <si>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</si>
  <si>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</si>
  <si>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</si>
  <si>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</si>
  <si>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</si>
  <si>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</si>
  <si>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</si>
  <si>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</si>
  <si>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</si>
  <si>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</si>
  <si>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</si>
  <si>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</si>
  <si>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</si>
  <si>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</si>
  <si>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</si>
  <si>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</si>
  <si>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</si>
  <si>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</si>
  <si>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</si>
  <si>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</si>
  <si>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</si>
  <si>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</si>
  <si>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</si>
  <si>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</si>
  <si>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</si>
  <si>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</si>
  <si>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</si>
  <si>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</si>
  <si>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</si>
  <si>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</si>
  <si>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</si>
  <si>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</si>
  <si>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</si>
  <si>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</si>
  <si>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</si>
  <si>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</si>
  <si>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</si>
  <si>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</si>
  <si>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</si>
  <si>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</si>
  <si>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</si>
  <si>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</si>
  <si>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</si>
  <si>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</si>
  <si>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</si>
  <si>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</si>
  <si>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</si>
  <si>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</si>
  <si>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</si>
  <si>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</si>
  <si>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</si>
  <si>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</si>
  <si>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</si>
  <si>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</si>
  <si>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</si>
  <si>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</si>
  <si>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</si>
  <si>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</si>
  <si>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</si>
  <si>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</si>
  <si>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</si>
  <si>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</si>
  <si>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</si>
  <si>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</si>
  <si>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</si>
  <si>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</si>
  <si>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</si>
  <si>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</si>
  <si>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</si>
  <si>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</si>
  <si>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</si>
  <si>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</si>
  <si>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</si>
  <si>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</si>
  <si>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</si>
  <si>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</si>
  <si>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</si>
  <si>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</si>
  <si>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</si>
  <si>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</si>
  <si>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</si>
  <si>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</si>
  <si>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</si>
  <si>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</si>
  <si>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</si>
  <si>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</si>
  <si>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</si>
  <si>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</si>
  <si>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</si>
  <si>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</si>
  <si>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</si>
  <si>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</si>
  <si>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</si>
  <si>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</si>
  <si>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</si>
  <si>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</si>
  <si>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</si>
  <si>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</si>
  <si>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</si>
  <si>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</si>
  <si>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</si>
  <si>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</si>
  <si>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</si>
  <si>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</si>
  <si>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</si>
  <si>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</si>
  <si>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</si>
  <si>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</si>
  <si>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</si>
  <si>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</si>
  <si>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</si>
  <si>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</si>
  <si>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</si>
  <si>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</si>
  <si>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</si>
  <si>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</si>
  <si>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</si>
  <si>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</si>
  <si>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</si>
  <si>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</si>
  <si>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</si>
  <si>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</si>
  <si>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</si>
  <si>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</si>
  <si>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</si>
  <si>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</si>
  <si>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</si>
  <si>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</si>
  <si>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</si>
  <si>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</si>
  <si>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</si>
  <si>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</si>
  <si>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</si>
  <si>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</si>
  <si>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</si>
  <si>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</si>
  <si>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</si>
  <si>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</si>
  <si>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</si>
  <si>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</si>
  <si>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</si>
  <si>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</si>
  <si>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</si>
  <si>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</si>
  <si>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</si>
  <si>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</si>
  <si>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</si>
  <si>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</si>
  <si>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</si>
  <si>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</si>
  <si>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</si>
  <si>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</si>
  <si>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</si>
  <si>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</si>
  <si>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</si>
  <si>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</si>
  <si>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</si>
  <si>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</si>
  <si>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</si>
  <si>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</si>
  <si>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</si>
  <si>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</si>
  <si>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</si>
  <si>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</si>
  <si>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</si>
  <si>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</si>
  <si>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</si>
  <si>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</si>
  <si>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</si>
  <si>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</si>
  <si>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</si>
  <si>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</si>
  <si>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</si>
  <si>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</si>
  <si>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</si>
  <si>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</si>
  <si>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</si>
  <si>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</si>
  <si>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</si>
  <si>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</si>
  <si>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</si>
  <si>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</si>
  <si>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</si>
  <si>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</si>
  <si>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</si>
  <si>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</si>
  <si>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</si>
  <si>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</si>
  <si>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</si>
  <si>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</si>
  <si>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</si>
  <si>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</si>
  <si>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</si>
  <si>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</si>
  <si>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</si>
  <si>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</si>
  <si>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</si>
  <si>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</si>
  <si>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</si>
  <si>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</si>
  <si>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</si>
  <si>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</si>
  <si>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</si>
  <si>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</si>
  <si>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</si>
  <si>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</si>
  <si>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</si>
  <si>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</si>
  <si>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</si>
  <si>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</si>
  <si>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</si>
  <si>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</si>
  <si>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</si>
  <si>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</si>
  <si>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</si>
  <si>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</si>
  <si>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</si>
  <si>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</si>
  <si>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</si>
  <si>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</si>
  <si>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</si>
  <si>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</si>
  <si>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</si>
  <si>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</si>
  <si>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</si>
  <si>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</si>
  <si>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</si>
  <si>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</si>
  <si>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</si>
  <si>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</si>
  <si>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</si>
  <si>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</si>
  <si>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</si>
  <si>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</si>
  <si>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</si>
  <si>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</si>
  <si>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</si>
  <si>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</si>
  <si>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</si>
  <si>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</si>
  <si>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</si>
  <si>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</si>
  <si>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</si>
  <si>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</si>
  <si>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</si>
  <si>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</si>
  <si>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</si>
  <si>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</si>
  <si>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</si>
  <si>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</si>
  <si>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</si>
  <si>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</si>
  <si>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</si>
  <si>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</si>
  <si>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</si>
  <si>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</si>
  <si>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</si>
  <si>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</si>
  <si>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</si>
  <si>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</si>
  <si>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</si>
  <si>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</si>
  <si>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</si>
  <si>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</si>
  <si>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</si>
  <si>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</si>
  <si>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</si>
  <si>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</si>
  <si>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</si>
  <si>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</si>
  <si>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</si>
  <si>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</si>
  <si>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</si>
  <si>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</si>
  <si>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</si>
  <si>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</si>
  <si>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</si>
  <si>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</si>
  <si>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</si>
  <si>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</si>
  <si>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</si>
  <si>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</si>
  <si>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</si>
  <si>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</si>
  <si>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</si>
  <si>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</si>
  <si>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</si>
  <si>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</si>
  <si>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</si>
  <si>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</si>
  <si>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</si>
  <si>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</si>
  <si>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</si>
  <si>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</si>
  <si>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</si>
  <si>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</si>
  <si>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</si>
  <si>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</si>
  <si>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</si>
  <si>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</si>
  <si>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</si>
  <si>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</si>
  <si>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</si>
  <si>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</si>
  <si>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</si>
  <si>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</si>
  <si>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</si>
  <si>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</si>
  <si>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</si>
  <si>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</si>
  <si>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</si>
  <si>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</si>
  <si>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</si>
  <si>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</si>
  <si>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</si>
  <si>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</si>
  <si>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</si>
  <si>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</si>
  <si>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</si>
  <si>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</si>
  <si>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</si>
  <si>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</si>
  <si>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</si>
  <si>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</si>
  <si>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</si>
  <si>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</si>
  <si>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</si>
  <si>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</si>
  <si>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</si>
  <si>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</si>
  <si>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</si>
  <si>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</si>
  <si>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</si>
  <si>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</si>
  <si>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</si>
  <si>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</si>
  <si>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</si>
  <si>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</si>
  <si>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</si>
  <si>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</si>
  <si>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</si>
  <si>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</si>
  <si>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</si>
  <si>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</si>
  <si>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</si>
  <si>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</si>
  <si>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</si>
  <si>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</si>
  <si>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</si>
  <si>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</si>
  <si>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</si>
  <si>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</si>
  <si>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</si>
  <si>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</si>
  <si>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</si>
  <si>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</si>
  <si>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</si>
  <si>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</si>
  <si>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</si>
  <si>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</si>
  <si>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</si>
  <si>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</si>
  <si>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</si>
  <si>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</si>
  <si>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</si>
  <si>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</si>
  <si>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</si>
  <si>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</si>
  <si>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</si>
  <si>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</si>
  <si>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</si>
  <si>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</si>
  <si>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</si>
  <si>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</si>
  <si>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</si>
  <si>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</si>
  <si>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</si>
  <si>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</si>
  <si>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</si>
  <si>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</si>
  <si>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</si>
  <si>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</si>
  <si>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</si>
  <si>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</si>
  <si>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</si>
  <si>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</si>
  <si>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</si>
  <si>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</si>
  <si>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</si>
  <si>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</si>
  <si>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</si>
  <si>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</si>
  <si>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</si>
  <si>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</si>
  <si>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</si>
  <si>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</si>
  <si>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</si>
  <si>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</si>
  <si>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</si>
  <si>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</si>
  <si>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</si>
  <si>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</si>
  <si>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</si>
  <si>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</si>
  <si>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</si>
  <si>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</si>
  <si>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</si>
  <si>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</si>
  <si>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</si>
  <si>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</si>
  <si>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</si>
  <si>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</si>
  <si>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</si>
  <si>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</si>
  <si>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</si>
  <si>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</si>
  <si>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</si>
  <si>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</si>
  <si>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</si>
  <si>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</si>
  <si>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</si>
  <si>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</si>
  <si>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</si>
  <si>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</si>
  <si>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</si>
  <si>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</si>
  <si>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</si>
  <si>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</si>
  <si>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</si>
  <si>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</si>
  <si>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</si>
  <si>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</si>
  <si>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</si>
  <si>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</si>
  <si>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</si>
  <si>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</si>
  <si>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</si>
  <si>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</si>
  <si>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</si>
  <si>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</si>
  <si>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</si>
  <si>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</si>
  <si>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</si>
  <si>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</si>
  <si>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</si>
  <si>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</si>
  <si>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</si>
  <si>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</si>
  <si>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</si>
  <si>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</si>
  <si>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</si>
  <si>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</si>
  <si>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</si>
  <si>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</si>
  <si>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</si>
  <si>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</si>
  <si>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</si>
  <si>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</si>
  <si>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</si>
  <si>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</si>
  <si>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</si>
  <si>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</si>
  <si>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</si>
  <si>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</si>
  <si>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</si>
  <si>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</si>
  <si>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</si>
  <si>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</si>
  <si>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</si>
  <si>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</si>
  <si>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</si>
  <si>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</si>
  <si>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</si>
  <si>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</si>
  <si>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</si>
  <si>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</si>
  <si>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</si>
  <si>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</si>
  <si>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</si>
  <si>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</si>
  <si>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</si>
  <si>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</si>
  <si>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</si>
  <si>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</si>
  <si>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</si>
  <si>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</si>
  <si>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</si>
  <si>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</si>
  <si>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</si>
  <si>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</si>
  <si>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</si>
  <si>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</si>
  <si>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</si>
  <si>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</si>
  <si>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</si>
  <si>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</si>
  <si>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</si>
  <si>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</si>
  <si>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</si>
  <si>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</si>
  <si>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</si>
  <si>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</si>
  <si>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</si>
  <si>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</si>
  <si>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</si>
  <si>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</si>
  <si>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</si>
  <si>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</si>
  <si>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</si>
  <si>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</si>
  <si>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</si>
  <si>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</si>
  <si>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</si>
  <si>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</si>
  <si>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</si>
  <si>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</si>
  <si>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</si>
  <si>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</si>
  <si>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</si>
  <si>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</si>
  <si>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</si>
  <si>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</si>
  <si>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</si>
  <si>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</si>
  <si>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</si>
  <si>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</si>
  <si>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</si>
  <si>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</si>
  <si>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</si>
  <si>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</si>
  <si>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</si>
  <si>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</si>
  <si>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</si>
  <si>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</si>
  <si>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</si>
  <si>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</si>
  <si>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</si>
  <si>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</si>
  <si>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</si>
  <si>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</si>
  <si>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</si>
  <si>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</si>
  <si>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</si>
  <si>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</si>
  <si>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</si>
  <si>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</si>
  <si>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</si>
  <si>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</si>
  <si>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</si>
  <si>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</si>
  <si>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</si>
  <si>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</si>
  <si>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</si>
  <si>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</si>
  <si>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</si>
  <si>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</si>
  <si>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</si>
  <si>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</si>
  <si>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</si>
  <si>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</si>
  <si>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</si>
  <si>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</si>
  <si>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</si>
  <si>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</si>
  <si>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</si>
  <si>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</si>
  <si>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</si>
  <si>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</si>
  <si>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</si>
  <si>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</si>
  <si>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</si>
  <si>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</si>
  <si>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</si>
  <si>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</si>
  <si>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</si>
  <si>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</si>
  <si>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</si>
  <si>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</si>
  <si>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</si>
  <si>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</si>
  <si>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</si>
  <si>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</si>
  <si>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</si>
  <si>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</si>
  <si>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</si>
  <si>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</si>
  <si>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</si>
  <si>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</si>
  <si>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</si>
  <si>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</si>
  <si>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</si>
  <si>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</si>
  <si>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</si>
  <si>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</si>
  <si>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</si>
  <si>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</si>
  <si>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</si>
  <si>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</si>
  <si>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</si>
  <si>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</si>
  <si>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</si>
  <si>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</si>
  <si>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</si>
  <si>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</si>
  <si>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</si>
  <si>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</si>
  <si>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</si>
  <si>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</si>
  <si>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</si>
  <si>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</si>
  <si>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</si>
  <si>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</si>
  <si>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</si>
  <si>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</si>
  <si>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</si>
  <si>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</si>
  <si>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</si>
  <si>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</si>
  <si>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</si>
  <si>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</si>
  <si>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</si>
  <si>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</si>
  <si>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</si>
  <si>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</si>
  <si>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</si>
  <si>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</si>
  <si>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</si>
  <si>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</si>
  <si>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</si>
  <si>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</si>
  <si>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</si>
  <si>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</si>
  <si>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</si>
  <si>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</si>
  <si>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</si>
  <si>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</si>
  <si>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</si>
  <si>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</si>
  <si>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</si>
  <si>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</si>
  <si>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</si>
  <si>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</si>
  <si>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</si>
  <si>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</si>
  <si>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</si>
  <si>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</si>
  <si>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</si>
  <si>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</si>
  <si>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</si>
  <si>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</si>
  <si>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</si>
  <si>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</si>
  <si>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</si>
  <si>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</si>
  <si>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</si>
  <si>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</si>
  <si>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</si>
  <si>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</si>
  <si>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</si>
  <si>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</si>
  <si>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</si>
  <si>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</si>
  <si>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</si>
  <si>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</si>
  <si>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</si>
  <si>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</si>
  <si>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</si>
  <si>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</si>
  <si>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</si>
  <si>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</si>
  <si>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</si>
  <si>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</si>
  <si>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</si>
  <si>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</si>
  <si>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</si>
  <si>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</si>
  <si>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</si>
  <si>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</si>
  <si>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</si>
  <si>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</si>
  <si>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</si>
  <si>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</si>
  <si>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</si>
  <si>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</si>
  <si>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</si>
  <si>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</si>
  <si>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</si>
  <si>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</si>
  <si>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</si>
  <si>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</si>
  <si>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</si>
  <si>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</si>
  <si>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</si>
  <si>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</si>
  <si>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</si>
  <si>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</si>
  <si>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</si>
  <si>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</si>
  <si>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</si>
  <si>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</si>
  <si>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</si>
  <si>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</si>
  <si>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</si>
  <si>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</si>
  <si>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</si>
  <si>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</si>
  <si>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</si>
  <si>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</si>
  <si>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</si>
  <si>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</si>
  <si>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</si>
  <si>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</si>
  <si>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</si>
  <si>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</si>
  <si>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</si>
  <si>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</si>
  <si>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</si>
  <si>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</si>
  <si>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</si>
  <si>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</si>
  <si>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</si>
  <si>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</si>
  <si>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</si>
  <si>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</si>
  <si>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</si>
  <si>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</si>
  <si>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</si>
  <si>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</si>
  <si>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</si>
  <si>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</si>
  <si>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</si>
  <si>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</si>
  <si>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</si>
  <si>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</si>
  <si>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</si>
  <si>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</si>
  <si>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</si>
  <si>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</si>
  <si>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</si>
  <si>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</si>
  <si>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</si>
  <si>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</si>
  <si>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</si>
  <si>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</si>
  <si>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</si>
  <si>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</si>
  <si>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</si>
  <si>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</si>
  <si>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</si>
  <si>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</si>
  <si>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</si>
  <si>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</si>
  <si>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</si>
  <si>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</si>
  <si>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</si>
  <si>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</si>
  <si>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</si>
  <si>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</si>
  <si>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</si>
  <si>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</si>
  <si>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</si>
  <si>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</si>
  <si>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</si>
  <si>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</si>
  <si>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</si>
  <si>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</si>
  <si>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</si>
  <si>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</si>
  <si>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</si>
  <si>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</si>
  <si>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</si>
  <si>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</si>
  <si>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</si>
  <si>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</si>
  <si>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</si>
  <si>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</si>
  <si>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</si>
  <si>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</si>
  <si>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</si>
  <si>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</si>
  <si>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</si>
  <si>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</si>
  <si>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</si>
  <si>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</si>
  <si>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</si>
  <si>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</si>
  <si>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</si>
  <si>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</si>
  <si>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</si>
  <si>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</si>
  <si>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</si>
  <si>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</si>
  <si>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</si>
  <si>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</si>
  <si>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</si>
  <si>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</si>
  <si>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</si>
  <si>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</si>
  <si>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</si>
  <si>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</si>
  <si>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</si>
  <si>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</si>
  <si>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</si>
  <si>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</si>
  <si>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</si>
  <si>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</si>
  <si>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</si>
  <si>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</si>
  <si>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</si>
  <si>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</si>
  <si>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</si>
  <si>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</si>
  <si>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</si>
  <si>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</si>
  <si>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</si>
  <si>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</si>
  <si>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</si>
  <si>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</si>
  <si>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</si>
  <si>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</si>
  <si>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</si>
  <si>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</si>
  <si>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</si>
  <si>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</si>
  <si>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</si>
  <si>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</si>
  <si>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</si>
  <si>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</si>
  <si>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</si>
  <si>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</si>
  <si>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</si>
  <si>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</si>
  <si>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</si>
  <si>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</si>
  <si>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</si>
  <si>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</si>
  <si>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</si>
  <si>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</si>
  <si>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</si>
  <si>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</si>
  <si>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</si>
  <si>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</si>
  <si>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</si>
  <si>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</si>
  <si>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</si>
  <si>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</si>
  <si>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</si>
  <si>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</si>
  <si>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</si>
  <si>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</si>
  <si>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</si>
  <si>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</si>
  <si>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</si>
  <si>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</si>
  <si>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</si>
  <si>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</si>
  <si>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</si>
  <si>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</si>
  <si>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</si>
  <si>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</si>
  <si>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</si>
  <si>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</si>
  <si>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</si>
  <si>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</si>
  <si>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</si>
  <si>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</si>
  <si>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</si>
  <si>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</si>
  <si>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</si>
  <si>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</si>
  <si>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</si>
  <si>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</si>
  <si>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</si>
  <si>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</si>
  <si>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</si>
  <si>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</si>
  <si>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</si>
  <si>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</si>
  <si>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</si>
  <si>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</si>
  <si>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</si>
  <si>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</si>
  <si>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</si>
  <si>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</si>
  <si>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</si>
  <si>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</si>
  <si>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</si>
  <si>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</si>
  <si>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</si>
  <si>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</si>
  <si>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</si>
  <si>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</si>
  <si>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</si>
  <si>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</si>
  <si>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</si>
  <si>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</si>
  <si>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</si>
  <si>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</si>
  <si>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</si>
  <si>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</si>
  <si>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</si>
  <si>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</si>
  <si>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</si>
  <si>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</si>
  <si>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</si>
  <si>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</si>
  <si>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</si>
  <si>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</si>
  <si>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</si>
  <si>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</si>
  <si>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</si>
  <si>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</si>
  <si>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</si>
  <si>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</si>
  <si>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</si>
  <si>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</si>
  <si>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</si>
  <si>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</si>
  <si>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</si>
  <si>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</si>
  <si>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</si>
  <si>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</si>
  <si>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</si>
  <si>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</si>
  <si>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</si>
  <si>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</si>
  <si>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</si>
  <si>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</si>
  <si>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</si>
  <si>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</si>
  <si>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</si>
  <si>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</si>
  <si>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</si>
  <si>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</si>
  <si>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</si>
  <si>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</si>
  <si>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</si>
  <si>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</si>
  <si>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</si>
  <si>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</si>
  <si>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</si>
  <si>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</si>
  <si>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</si>
  <si>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</si>
  <si>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</si>
  <si>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</si>
  <si>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</si>
  <si>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</si>
  <si>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</si>
  <si>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</si>
  <si>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</si>
  <si>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</si>
  <si>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</si>
  <si>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</si>
  <si>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</si>
  <si>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</si>
  <si>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</si>
  <si>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</si>
  <si>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</si>
  <si>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</si>
  <si>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</si>
  <si>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</si>
  <si>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</si>
  <si>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</si>
  <si>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</si>
  <si>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</si>
  <si>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</si>
  <si>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</si>
  <si>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</si>
  <si>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</si>
  <si>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</si>
  <si>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</si>
  <si>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</si>
  <si>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</si>
  <si>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</si>
  <si>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</si>
  <si>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</si>
  <si>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</si>
  <si>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</si>
  <si>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</si>
  <si>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</si>
  <si>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</si>
  <si>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</si>
  <si>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</si>
  <si>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</si>
  <si>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</si>
  <si>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</si>
  <si>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</si>
  <si>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</si>
  <si>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</si>
  <si>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</si>
  <si>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</si>
  <si>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</si>
  <si>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</si>
  <si>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</si>
  <si>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</si>
  <si>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</si>
  <si>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</si>
  <si>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</si>
  <si>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</si>
  <si>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</si>
  <si>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</si>
  <si>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</si>
  <si>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</si>
  <si>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</si>
  <si>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</si>
  <si>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</si>
  <si>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</si>
  <si>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</si>
  <si>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</si>
  <si>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</si>
  <si>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</si>
  <si>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</si>
  <si>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</si>
  <si>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</si>
  <si>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</si>
  <si>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</si>
  <si>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</si>
  <si>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</si>
  <si>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</si>
  <si>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</si>
  <si>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</si>
  <si>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</si>
  <si>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</si>
  <si>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</si>
  <si>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</si>
  <si>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</si>
  <si>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</si>
  <si>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</si>
  <si>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</si>
  <si>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</si>
  <si>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</si>
  <si>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</si>
  <si>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</si>
  <si>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</si>
  <si>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</si>
  <si>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</si>
  <si>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</si>
  <si>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</si>
  <si>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</si>
  <si>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</si>
  <si>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</si>
  <si>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</si>
  <si>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</si>
  <si>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</si>
  <si>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</si>
  <si>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</si>
  <si>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</si>
  <si>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</si>
  <si>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</si>
  <si>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</si>
  <si>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</si>
  <si>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</si>
  <si>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</si>
  <si>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</si>
  <si>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</si>
  <si>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</si>
  <si>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</si>
  <si>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</si>
  <si>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</si>
  <si>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</si>
  <si>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</si>
  <si>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</si>
  <si>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</si>
  <si>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</si>
  <si>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</si>
  <si>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</si>
  <si>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</si>
  <si>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</si>
  <si>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</si>
  <si>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</si>
  <si>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</si>
  <si>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</si>
  <si>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</si>
  <si>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</si>
  <si>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</si>
  <si>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</si>
  <si>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</si>
  <si>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</si>
  <si>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</si>
  <si>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</si>
  <si>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</si>
  <si>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</si>
  <si>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</si>
  <si>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</si>
  <si>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</si>
  <si>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</si>
  <si>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</si>
  <si>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</si>
  <si>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</si>
  <si>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</si>
  <si>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</si>
  <si>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</si>
  <si>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</si>
  <si>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</si>
  <si>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</si>
  <si>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</si>
  <si>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</si>
  <si>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</si>
  <si>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</si>
  <si>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</si>
  <si>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</si>
  <si>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</si>
  <si>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</si>
  <si>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</si>
  <si>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</si>
  <si>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</si>
  <si>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</si>
  <si>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</si>
  <si>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</si>
  <si>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</si>
  <si>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</si>
  <si>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</si>
  <si>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</si>
  <si>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</si>
  <si>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</si>
  <si>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</si>
  <si>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</si>
  <si>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</si>
  <si>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</si>
  <si>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</si>
  <si>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</si>
  <si>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</si>
  <si>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</si>
  <si>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</si>
  <si>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</si>
  <si>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</si>
  <si>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</si>
  <si>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</si>
  <si>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</si>
  <si>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</si>
  <si>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</si>
  <si>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</si>
  <si>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</si>
  <si>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</si>
  <si>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</si>
  <si>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</si>
  <si>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</si>
  <si>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</si>
  <si>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</si>
  <si>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</si>
  <si>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</si>
  <si>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</si>
  <si>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</si>
  <si>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</si>
  <si>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</si>
  <si>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</si>
  <si>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</si>
  <si>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</si>
  <si>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</si>
  <si>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</si>
  <si>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</si>
  <si>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</si>
  <si>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</si>
  <si>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</si>
  <si>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</si>
  <si>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</si>
  <si>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</si>
  <si>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</si>
  <si>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</si>
  <si>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</si>
  <si>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</si>
  <si>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</si>
  <si>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</si>
  <si>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</si>
  <si>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</si>
  <si>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</si>
  <si>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</si>
  <si>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</si>
  <si>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</si>
  <si>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</si>
  <si>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</si>
  <si>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</si>
  <si>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</si>
  <si>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</si>
  <si>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</si>
  <si>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</si>
  <si>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</si>
  <si>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</si>
  <si>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</si>
  <si>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</si>
  <si>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</si>
  <si>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</si>
  <si>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</si>
  <si>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</si>
  <si>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</si>
  <si>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</si>
  <si>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</si>
  <si>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</si>
  <si>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</si>
  <si>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</si>
  <si>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</si>
  <si>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</si>
  <si>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</si>
  <si>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</si>
  <si>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</si>
  <si>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</si>
  <si>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</si>
  <si>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</si>
  <si>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</si>
  <si>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</si>
  <si>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</si>
  <si>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</si>
  <si>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</si>
  <si>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</si>
  <si>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</si>
  <si>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</si>
  <si>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</si>
  <si>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</si>
  <si>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</si>
  <si>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</si>
  <si>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</si>
  <si>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</si>
  <si>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</si>
  <si>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</si>
  <si>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</si>
  <si>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</si>
  <si>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</si>
  <si>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</si>
  <si>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</si>
  <si>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</si>
  <si>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</si>
  <si>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</si>
  <si>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</si>
  <si>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</si>
  <si>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</si>
  <si>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</si>
  <si>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</si>
  <si>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</si>
  <si>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</si>
  <si>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</si>
  <si>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</si>
  <si>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</si>
  <si>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</si>
  <si>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</si>
  <si>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</si>
  <si>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</si>
  <si>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</si>
  <si>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</si>
  <si>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</si>
  <si>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</si>
  <si>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</si>
  <si>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</si>
  <si>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</si>
  <si>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</si>
  <si>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</si>
  <si>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</si>
  <si>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</si>
  <si>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</si>
  <si>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</si>
  <si>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</si>
  <si>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</si>
  <si>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</si>
  <si>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</si>
  <si>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</si>
  <si>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</si>
  <si>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</si>
  <si>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</si>
  <si>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</si>
  <si>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</si>
  <si>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</si>
  <si>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</si>
  <si>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</si>
  <si>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</si>
  <si>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</si>
  <si>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</si>
  <si>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</si>
  <si>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</si>
  <si>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</si>
  <si>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</si>
  <si>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</si>
  <si>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</si>
  <si>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</si>
  <si>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</si>
  <si>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</si>
  <si>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</si>
  <si>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</si>
  <si>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</si>
  <si>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</si>
  <si>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</si>
  <si>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</si>
  <si>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</si>
  <si>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</si>
  <si>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</si>
  <si>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</si>
  <si>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</si>
  <si>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</si>
  <si>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</si>
  <si>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</si>
  <si>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</si>
  <si>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</si>
  <si>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</si>
  <si>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</si>
  <si>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</si>
  <si>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</si>
  <si>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</si>
  <si>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</si>
  <si>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</si>
  <si>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</si>
  <si>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</si>
  <si>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</si>
  <si>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</si>
  <si>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</si>
  <si>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</si>
  <si>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</si>
  <si>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</si>
  <si>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</si>
  <si>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</si>
  <si>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</si>
  <si>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</si>
  <si>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</si>
  <si>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</si>
  <si>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</si>
  <si>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</si>
  <si>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</si>
  <si>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</si>
  <si>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</si>
  <si>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</si>
  <si>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</si>
  <si>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</si>
  <si>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</si>
  <si>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</si>
  <si>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</si>
  <si>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</si>
  <si>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</si>
  <si>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</si>
  <si>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</si>
  <si>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</si>
  <si>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</si>
  <si>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</si>
  <si>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</si>
  <si>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</si>
  <si>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</si>
  <si>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</si>
  <si>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</si>
  <si>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</si>
  <si>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</si>
  <si>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</si>
  <si>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</si>
  <si>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</si>
  <si>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</si>
  <si>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</si>
  <si>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</si>
  <si>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</si>
  <si>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</si>
  <si>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</si>
  <si>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</si>
  <si>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</si>
  <si>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</si>
  <si>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</si>
  <si>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</si>
  <si>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</si>
  <si>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</si>
  <si>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</si>
  <si>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</si>
  <si>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</si>
  <si>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</si>
  <si>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</si>
  <si>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</si>
  <si>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</si>
  <si>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</si>
  <si>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</si>
  <si>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</si>
  <si>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</si>
  <si>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</si>
  <si>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</si>
  <si>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</si>
  <si>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</si>
  <si>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</si>
  <si>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</si>
  <si>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</si>
  <si>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</si>
  <si>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</si>
  <si>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</si>
  <si>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</si>
  <si>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</si>
  <si>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</si>
  <si>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</si>
  <si>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</si>
  <si>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</si>
  <si>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</si>
  <si>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</si>
  <si>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</si>
  <si>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</si>
  <si>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</si>
  <si>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</si>
  <si>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</si>
  <si>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</si>
  <si>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</si>
  <si>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</si>
  <si>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</si>
  <si>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</si>
  <si>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</si>
  <si>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</si>
  <si>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</si>
  <si>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</si>
  <si>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</si>
  <si>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</si>
  <si>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</si>
  <si>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</si>
  <si>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</si>
  <si>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</si>
  <si>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</si>
  <si>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</si>
  <si>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</si>
  <si>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</si>
  <si>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</si>
  <si>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</si>
  <si>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</si>
  <si>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</si>
  <si>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</si>
  <si>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</si>
  <si>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</si>
  <si>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</si>
  <si>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</si>
  <si>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</si>
  <si>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</si>
  <si>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</si>
  <si>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</si>
  <si>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</si>
  <si>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</si>
  <si>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</si>
  <si>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</si>
  <si>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</si>
  <si>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</si>
  <si>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</si>
  <si>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</si>
  <si>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</si>
  <si>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</si>
  <si>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</si>
  <si>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</si>
  <si>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</si>
  <si>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</si>
  <si>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</si>
  <si>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</si>
  <si>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</si>
  <si>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</si>
  <si>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</si>
  <si>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</si>
  <si>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</si>
  <si>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</si>
  <si>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</si>
  <si>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</si>
  <si>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</si>
  <si>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</si>
  <si>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</si>
  <si>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</si>
  <si>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</si>
  <si>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</si>
  <si>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</si>
  <si>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</si>
  <si>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</si>
  <si>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</si>
  <si>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</si>
  <si>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</si>
  <si>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</si>
  <si>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</si>
  <si>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</si>
  <si>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</si>
  <si>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</si>
  <si>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</si>
  <si>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</si>
  <si>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</si>
  <si>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</si>
  <si>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</si>
  <si>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</si>
  <si>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</si>
  <si>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</si>
  <si>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</si>
  <si>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</si>
  <si>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</si>
  <si>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</si>
  <si>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</si>
  <si>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</si>
  <si>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</si>
  <si>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</si>
  <si>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</si>
  <si>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</si>
  <si>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</si>
  <si>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</si>
  <si>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</si>
  <si>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</si>
  <si>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</si>
  <si>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</si>
  <si>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</si>
  <si>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</si>
  <si>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</si>
  <si>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</si>
  <si>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</si>
  <si>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</si>
  <si>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</si>
  <si>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</si>
  <si>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</si>
  <si>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</si>
  <si>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</si>
  <si>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</si>
  <si>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</si>
  <si>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</si>
  <si>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</si>
  <si>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</si>
  <si>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</si>
  <si>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</si>
  <si>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</si>
  <si>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</si>
  <si>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</si>
  <si>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</si>
  <si>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</si>
  <si>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</si>
  <si>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</si>
  <si>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</si>
  <si>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</si>
  <si>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</si>
  <si>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</si>
  <si>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</si>
  <si>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</si>
  <si>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</si>
  <si>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</si>
  <si>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</si>
  <si>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</si>
  <si>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</si>
  <si>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</si>
  <si>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</si>
  <si>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</si>
  <si>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</si>
  <si>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</si>
  <si>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</si>
  <si>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</si>
  <si>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</si>
  <si>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</si>
  <si>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</si>
  <si>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</si>
  <si>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</si>
  <si>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</si>
  <si>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</si>
  <si>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</si>
  <si>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</si>
  <si>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</si>
  <si>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</si>
  <si>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</si>
  <si>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</si>
  <si>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</si>
  <si>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</si>
  <si>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</si>
  <si>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</si>
  <si>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</si>
  <si>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</si>
  <si>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</si>
  <si>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</si>
  <si>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</si>
  <si>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</si>
  <si>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</si>
  <si>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</si>
  <si>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</si>
  <si>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</si>
  <si>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</si>
  <si>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</si>
  <si>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</si>
  <si>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</si>
  <si>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</si>
  <si>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</si>
  <si>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</si>
  <si>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</si>
  <si>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</si>
  <si>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</si>
  <si>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</si>
  <si>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</si>
  <si>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</si>
  <si>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</si>
  <si>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</si>
  <si>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</si>
  <si>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</si>
  <si>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</si>
  <si>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</si>
  <si>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</si>
  <si>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</si>
  <si>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</si>
  <si>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</si>
  <si>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</si>
  <si>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</si>
  <si>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</si>
  <si>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</si>
  <si>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</si>
  <si>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</si>
  <si>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</si>
  <si>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</si>
  <si>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</si>
  <si>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</si>
  <si>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</si>
  <si>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</si>
  <si>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</si>
  <si>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</si>
  <si>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</si>
  <si>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</si>
  <si>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</si>
  <si>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</si>
  <si>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</si>
  <si>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</si>
  <si>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</si>
  <si>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</si>
  <si>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</si>
  <si>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</si>
  <si>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</si>
  <si>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</si>
  <si>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</si>
  <si>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</si>
  <si>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</si>
  <si>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</si>
  <si>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</si>
  <si>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</si>
  <si>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</si>
  <si>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</si>
  <si>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</si>
  <si>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</si>
  <si>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</si>
  <si>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</si>
  <si>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</si>
  <si>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</si>
  <si>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</si>
  <si>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</si>
  <si>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</si>
  <si>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</si>
  <si>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</si>
  <si>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</si>
  <si>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</si>
  <si>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</si>
  <si>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</si>
  <si>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</si>
  <si>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</si>
  <si>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</si>
  <si>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</si>
  <si>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</si>
  <si>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</si>
  <si>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</si>
  <si>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</si>
  <si>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</si>
  <si>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</si>
  <si>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</si>
  <si>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</si>
  <si>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</si>
  <si>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</si>
  <si>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</si>
  <si>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</si>
  <si>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</si>
  <si>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</si>
  <si>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</si>
  <si>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</si>
  <si>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</si>
  <si>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</si>
  <si>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</si>
  <si>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</si>
  <si>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</si>
  <si>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</si>
  <si>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</si>
  <si>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</si>
  <si>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</si>
  <si>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</si>
  <si>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</si>
  <si>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</si>
  <si>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</si>
  <si>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</si>
  <si>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</si>
  <si>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</si>
  <si>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</si>
  <si>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</si>
  <si>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</si>
  <si>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</si>
  <si>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</si>
  <si>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</si>
  <si>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</si>
  <si>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</si>
  <si>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</si>
  <si>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</si>
  <si>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</si>
  <si>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</si>
  <si>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</si>
  <si>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</si>
  <si>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</si>
  <si>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</si>
  <si>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</si>
  <si>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</si>
  <si>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</si>
  <si>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</si>
  <si>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</si>
  <si>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</si>
  <si>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</si>
  <si>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</si>
  <si>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</si>
  <si>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</si>
  <si>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</si>
  <si>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</si>
  <si>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</si>
  <si>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</si>
  <si>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</si>
  <si>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</si>
  <si>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</si>
  <si>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</si>
  <si>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</si>
  <si>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</si>
  <si>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</si>
  <si>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</si>
  <si>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</si>
  <si>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</si>
  <si>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</si>
  <si>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</si>
  <si>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</si>
  <si>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</si>
  <si>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</si>
  <si>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</si>
  <si>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</si>
  <si>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</si>
  <si>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</si>
  <si>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</si>
  <si>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</si>
  <si>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</si>
  <si>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</si>
  <si>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</si>
  <si>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</si>
  <si>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</si>
  <si>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</si>
  <si>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</si>
  <si>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</si>
  <si>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</si>
  <si>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</si>
  <si>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</si>
  <si>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</si>
  <si>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</si>
  <si>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</si>
  <si>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</si>
  <si>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</si>
  <si>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</si>
  <si>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</si>
  <si>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</si>
  <si>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</si>
  <si>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</si>
  <si>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</si>
  <si>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</si>
  <si>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</si>
  <si>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</si>
  <si>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</si>
  <si>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</si>
  <si>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</si>
  <si>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</si>
  <si>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</si>
  <si>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</si>
  <si>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</si>
  <si>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</si>
  <si>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</si>
  <si>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</si>
  <si>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</si>
  <si>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</si>
  <si>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</si>
  <si>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</si>
  <si>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</si>
  <si>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</si>
  <si>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</si>
  <si>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</si>
  <si>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</si>
  <si>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</si>
  <si>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</si>
  <si>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</si>
  <si>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</si>
  <si>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</si>
  <si>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</si>
  <si>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</si>
  <si>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</si>
  <si>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</si>
  <si>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</si>
  <si>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</si>
  <si>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</si>
  <si>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</si>
  <si>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</si>
  <si>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</si>
  <si>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</si>
  <si>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</si>
  <si>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</si>
  <si>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</si>
  <si>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</si>
  <si>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</si>
  <si>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</si>
  <si>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</si>
  <si>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</si>
  <si>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</si>
  <si>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</si>
  <si>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</si>
  <si>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</si>
  <si>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</si>
  <si>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</si>
  <si>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</si>
  <si>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</si>
  <si>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</si>
  <si>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</si>
  <si>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</si>
  <si>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</si>
  <si>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</si>
  <si>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</si>
  <si>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</si>
  <si>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</si>
  <si>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</si>
  <si>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</si>
  <si>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</si>
  <si>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</si>
  <si>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</si>
  <si>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</si>
  <si>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</si>
  <si>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</si>
  <si>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</si>
  <si>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</si>
  <si>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</si>
  <si>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</si>
  <si>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</si>
  <si>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</si>
  <si>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</si>
  <si>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</si>
  <si>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</si>
  <si>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</si>
  <si>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</si>
  <si>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</si>
  <si>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</si>
  <si>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</si>
  <si>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</si>
  <si>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</si>
  <si>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</si>
  <si>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</si>
  <si>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</si>
  <si>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</si>
  <si>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</si>
  <si>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</si>
  <si>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</si>
  <si>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</si>
  <si>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</si>
  <si>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</si>
  <si>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</si>
  <si>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</si>
  <si>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</si>
  <si>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</si>
  <si>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</si>
  <si>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</si>
  <si>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</si>
  <si>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</si>
  <si>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</si>
  <si>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</si>
  <si>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</si>
  <si>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</si>
  <si>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</si>
  <si>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</si>
  <si>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</si>
  <si>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</si>
  <si>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</si>
  <si>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</si>
  <si>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</si>
  <si>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</si>
  <si>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</si>
  <si>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</si>
  <si>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</si>
  <si>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</si>
  <si>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</si>
  <si>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</si>
  <si>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</si>
  <si>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</si>
  <si>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</si>
  <si>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</si>
  <si>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</si>
  <si>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</si>
  <si>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</si>
  <si>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</si>
  <si>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</si>
  <si>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</si>
  <si>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</si>
  <si>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</si>
  <si>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</si>
  <si>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</si>
  <si>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</si>
  <si>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</si>
  <si>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</si>
  <si>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</si>
  <si>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</si>
  <si>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</si>
  <si>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</si>
  <si>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</si>
  <si>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</si>
  <si>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</si>
  <si>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</si>
  <si>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</si>
  <si>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</si>
  <si>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</si>
  <si>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</si>
  <si>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</si>
  <si>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</si>
  <si>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</si>
  <si>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</si>
  <si>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</si>
  <si>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</si>
  <si>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</si>
  <si>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</si>
  <si>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</si>
  <si>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</si>
  <si>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</si>
  <si>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</si>
  <si>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</si>
  <si>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</si>
  <si>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</si>
  <si>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</si>
  <si>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</si>
  <si>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</si>
  <si>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</si>
  <si>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</si>
  <si>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</si>
  <si>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</si>
  <si>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</si>
  <si>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</si>
  <si>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</si>
  <si>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</si>
  <si>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</si>
  <si>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</si>
  <si>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</si>
  <si>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</si>
  <si>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</si>
  <si>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</si>
  <si>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</si>
  <si>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</si>
  <si>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</si>
  <si>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</si>
  <si>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</si>
  <si>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</si>
  <si>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</si>
  <si>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</si>
  <si>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</si>
  <si>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</si>
  <si>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</si>
  <si>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</si>
  <si>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</si>
  <si>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</si>
  <si>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</si>
  <si>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</si>
  <si>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</si>
  <si>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</si>
  <si>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</si>
  <si>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</si>
  <si>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</si>
  <si>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</si>
  <si>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</si>
  <si>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</si>
  <si>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</si>
  <si>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</si>
  <si>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</si>
  <si>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</si>
  <si>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</si>
  <si>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</si>
  <si>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</si>
  <si>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</si>
  <si>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</si>
  <si>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</si>
  <si>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</si>
  <si>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</si>
  <si>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</si>
  <si>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</si>
  <si>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</si>
  <si>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</si>
  <si>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</si>
  <si>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</si>
  <si>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</si>
  <si>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</si>
  <si>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</si>
  <si>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</si>
  <si>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</si>
  <si>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</si>
  <si>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</si>
  <si>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</si>
  <si>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</si>
  <si>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</si>
  <si>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</si>
  <si>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</si>
  <si>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</si>
  <si>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</si>
  <si>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</si>
  <si>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</si>
  <si>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</si>
  <si>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</si>
  <si>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</si>
  <si>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</si>
  <si>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</si>
  <si>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</si>
  <si>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</si>
  <si>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</si>
  <si>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</si>
  <si>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</si>
  <si>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</si>
  <si>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</si>
  <si>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</si>
  <si>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</si>
  <si>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</si>
  <si>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</si>
  <si>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</si>
  <si>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</si>
  <si>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</si>
  <si>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</si>
  <si>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</si>
  <si>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</si>
  <si>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</si>
  <si>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</si>
  <si>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</si>
  <si>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</si>
  <si>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</si>
  <si>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</si>
  <si>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</si>
  <si>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</si>
  <si>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</si>
  <si>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</si>
  <si>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</si>
  <si>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</si>
  <si>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</si>
  <si>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</si>
  <si>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</si>
  <si>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</si>
  <si>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</si>
  <si>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</si>
  <si>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</si>
  <si>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</si>
  <si>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</si>
  <si>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</si>
  <si>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</si>
  <si>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</si>
  <si>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</si>
  <si>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</si>
  <si>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</si>
  <si>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</si>
  <si>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</si>
  <si>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</si>
  <si>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</si>
  <si>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</si>
  <si>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</si>
  <si>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</si>
  <si>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</si>
  <si>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</si>
  <si>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</si>
  <si>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</si>
  <si>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</si>
  <si>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</si>
  <si>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</si>
  <si>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</si>
  <si>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</si>
  <si>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</si>
  <si>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</si>
  <si>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</si>
  <si>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</si>
  <si>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</si>
  <si>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</si>
  <si>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</si>
  <si>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</si>
  <si>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</si>
  <si>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</si>
  <si>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</si>
  <si>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</si>
  <si>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</si>
  <si>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</si>
  <si>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</si>
  <si>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</si>
  <si>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</si>
  <si>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</si>
  <si>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</si>
  <si>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</si>
  <si>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</si>
  <si>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</si>
  <si>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</si>
  <si>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</si>
  <si>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</si>
  <si>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</si>
  <si>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</si>
  <si>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</si>
  <si>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</si>
  <si>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</si>
  <si>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</si>
  <si>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</si>
  <si>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</si>
  <si>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</si>
  <si>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</si>
  <si>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</si>
  <si>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</si>
  <si>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</si>
  <si>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</si>
  <si>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</si>
  <si>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</si>
  <si>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</si>
  <si>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</si>
  <si>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</si>
  <si>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</si>
  <si>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</si>
  <si>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</si>
  <si>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</si>
  <si>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</si>
  <si>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</si>
  <si>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</si>
  <si>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</si>
  <si>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</si>
  <si>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</si>
  <si>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</si>
  <si>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</si>
  <si>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</si>
  <si>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</si>
  <si>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</si>
  <si>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</si>
  <si>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</si>
  <si>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</si>
  <si>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</si>
  <si>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</si>
  <si>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</si>
  <si>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</si>
  <si>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</si>
  <si>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</si>
  <si>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</si>
  <si>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</si>
  <si>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</si>
  <si>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</si>
  <si>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</si>
  <si>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</si>
  <si>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</si>
  <si>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</si>
  <si>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</si>
  <si>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</si>
  <si>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</si>
  <si>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</si>
  <si>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</si>
  <si>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</si>
  <si>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</si>
  <si>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</si>
  <si>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</si>
  <si>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</si>
  <si>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</si>
  <si>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</si>
  <si>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</si>
  <si>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</si>
  <si>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</si>
  <si>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</si>
  <si>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</si>
  <si>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</si>
  <si>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</si>
  <si>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</si>
  <si>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</si>
  <si>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</si>
  <si>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</si>
  <si>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</si>
  <si>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</si>
  <si>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</si>
  <si>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</si>
  <si>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</si>
  <si>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</si>
  <si>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</si>
  <si>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</si>
  <si>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</si>
  <si>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</si>
  <si>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</si>
  <si>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</si>
  <si>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</si>
  <si>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</si>
  <si>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</si>
  <si>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</si>
  <si>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</si>
  <si>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</si>
  <si>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</si>
  <si>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</si>
  <si>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</si>
  <si>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</si>
  <si>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</si>
  <si>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</si>
  <si>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</si>
  <si>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</si>
  <si>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</si>
  <si>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</si>
  <si>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</si>
  <si>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</si>
  <si>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</si>
  <si>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</si>
  <si>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</si>
  <si>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</si>
  <si>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</si>
  <si>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</si>
  <si>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</si>
  <si>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</si>
  <si>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</si>
  <si>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</si>
  <si>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</si>
  <si>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</si>
  <si>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</si>
  <si>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</si>
  <si>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</si>
  <si>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</si>
  <si>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</si>
  <si>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</si>
  <si>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</si>
  <si>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</si>
  <si>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</si>
  <si>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</si>
  <si>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</si>
  <si>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</si>
  <si>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</si>
  <si>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</si>
  <si>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</si>
  <si>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</si>
  <si>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</si>
  <si>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</si>
  <si>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</si>
  <si>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</si>
  <si>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</si>
  <si>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</si>
  <si>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</si>
  <si>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</si>
  <si>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</si>
  <si>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</si>
  <si>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</si>
  <si>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</si>
  <si>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</si>
  <si>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</si>
  <si>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</si>
  <si>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</si>
  <si>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</si>
  <si>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</si>
  <si>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</si>
  <si>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</si>
  <si>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</si>
  <si>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</si>
  <si>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</si>
  <si>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</si>
  <si>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</si>
  <si>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</si>
  <si>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</si>
  <si>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</si>
  <si>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</si>
  <si>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</si>
  <si>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</si>
  <si>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</si>
  <si>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</si>
  <si>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</si>
  <si>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</si>
  <si>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</si>
  <si>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</si>
  <si>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</si>
  <si>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</si>
  <si>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</si>
  <si>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</si>
  <si>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</si>
  <si>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</si>
  <si>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</si>
  <si>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</si>
  <si>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</si>
  <si>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</si>
  <si>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</si>
  <si>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</si>
  <si>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</si>
  <si>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</si>
  <si>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</si>
  <si>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</si>
  <si>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</si>
  <si>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</si>
  <si>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</si>
  <si>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</si>
  <si>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</si>
  <si>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</si>
  <si>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</si>
  <si>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</si>
  <si>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</si>
  <si>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</si>
  <si>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</si>
  <si>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</si>
  <si>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</si>
  <si>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</si>
  <si>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</si>
  <si>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</si>
  <si>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</si>
  <si>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</si>
  <si>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</si>
  <si>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</si>
  <si>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</si>
  <si>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</si>
  <si>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</si>
  <si>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</si>
  <si>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</si>
  <si>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</si>
  <si>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</si>
  <si>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</si>
  <si>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</si>
  <si>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</si>
  <si>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</si>
  <si>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</si>
  <si>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</si>
  <si>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</si>
  <si>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</si>
  <si>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</si>
  <si>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</si>
  <si>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</si>
  <si>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</si>
  <si>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</si>
  <si>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</si>
  <si>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</si>
  <si>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</si>
  <si>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</si>
  <si>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</si>
  <si>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</si>
  <si>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</si>
  <si>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</si>
  <si>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</si>
  <si>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</si>
  <si>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</si>
  <si>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</si>
  <si>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</si>
  <si>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</si>
  <si>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</si>
  <si>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</si>
  <si>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</si>
  <si>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</si>
  <si>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</si>
  <si>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</si>
  <si>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</si>
  <si>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</si>
  <si>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</si>
  <si>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</si>
  <si>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</si>
  <si>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</si>
  <si>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</si>
  <si>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</si>
  <si>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</si>
  <si>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</si>
  <si>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</si>
  <si>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</si>
  <si>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</si>
  <si>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</si>
  <si>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</si>
  <si>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</si>
  <si>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</si>
  <si>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</si>
  <si>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</si>
  <si>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</si>
  <si>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</si>
  <si>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</si>
  <si>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</si>
  <si>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</si>
  <si>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</si>
  <si>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</si>
  <si>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</si>
  <si>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</si>
  <si>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</si>
  <si>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</si>
  <si>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</si>
  <si>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</si>
  <si>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</si>
  <si>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</si>
  <si>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</si>
  <si>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</si>
  <si>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</si>
  <si>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</si>
  <si>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</si>
  <si>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</si>
  <si>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</si>
  <si>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</si>
  <si>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</si>
  <si>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</si>
  <si>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</si>
  <si>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</si>
  <si>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</si>
  <si>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</si>
  <si>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</si>
  <si>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</si>
  <si>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</si>
  <si>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</si>
  <si>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</si>
  <si>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</si>
  <si>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</si>
  <si>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</si>
  <si>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</si>
  <si>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</si>
  <si>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</si>
  <si>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</si>
  <si>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</si>
  <si>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</si>
  <si>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</si>
  <si>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</si>
  <si>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</si>
  <si>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</si>
  <si>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</si>
  <si>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</si>
  <si>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</si>
  <si>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</si>
  <si>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</si>
  <si>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</si>
  <si>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</si>
  <si>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</si>
  <si>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</si>
  <si>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</si>
  <si>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</si>
  <si>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</si>
  <si>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</si>
  <si>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</si>
  <si>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</si>
  <si>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</si>
  <si>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</si>
  <si>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</si>
  <si>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</si>
  <si>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</si>
  <si>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</si>
  <si>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</si>
  <si>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</si>
  <si>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</si>
  <si>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</si>
  <si>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</si>
  <si>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</si>
  <si>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</si>
  <si>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</si>
  <si>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</si>
  <si>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</si>
  <si>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</si>
  <si>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</si>
  <si>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</si>
  <si>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</si>
  <si>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</si>
  <si>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</si>
  <si>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</si>
  <si>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</si>
  <si>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</si>
  <si>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</si>
  <si>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</si>
  <si>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</si>
  <si>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</si>
  <si>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</si>
  <si>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</si>
  <si>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</si>
  <si>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</si>
  <si>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</si>
  <si>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</si>
  <si>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</si>
  <si>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</si>
  <si>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</si>
  <si>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</si>
  <si>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</si>
  <si>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</si>
  <si>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</si>
  <si>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</si>
  <si>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</si>
  <si>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</si>
  <si>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</si>
  <si>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</si>
  <si>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</si>
  <si>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</si>
  <si>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</si>
  <si>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</si>
  <si>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</si>
  <si>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</si>
  <si>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</si>
  <si>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</si>
  <si>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</si>
  <si>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</si>
  <si>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</si>
  <si>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</si>
  <si>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</si>
  <si>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</si>
  <si>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</si>
  <si>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</si>
  <si>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</si>
  <si>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</si>
  <si>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</si>
  <si>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</si>
  <si>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</si>
  <si>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</si>
  <si>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</si>
  <si>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</si>
  <si>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</si>
  <si>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</si>
  <si>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</si>
  <si>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</si>
  <si>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</si>
  <si>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</si>
  <si>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</si>
  <si>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</si>
  <si>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</si>
  <si>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</si>
  <si>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</si>
  <si>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</si>
  <si>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</si>
  <si>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</si>
  <si>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</si>
  <si>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</si>
  <si>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</si>
  <si>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</si>
  <si>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</si>
  <si>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</si>
  <si>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</si>
  <si>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</si>
  <si>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</si>
  <si>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</si>
  <si>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</si>
  <si>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</si>
  <si>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</si>
  <si>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</si>
  <si>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</si>
  <si>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</si>
  <si>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</si>
  <si>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</si>
  <si>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</si>
  <si>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</si>
  <si>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</si>
  <si>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</si>
  <si>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</si>
  <si>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</si>
  <si>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</si>
  <si>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</si>
  <si>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</si>
  <si>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</si>
  <si>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</si>
  <si>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</si>
  <si>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</si>
  <si>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</si>
  <si>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</si>
  <si>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</si>
  <si>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</si>
  <si>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</si>
  <si>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</si>
  <si>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</si>
  <si>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</si>
  <si>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</si>
  <si>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</si>
  <si>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</si>
  <si>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</si>
  <si>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</si>
  <si>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</si>
  <si>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</si>
  <si>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</si>
  <si>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</si>
  <si>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</si>
  <si>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</si>
  <si>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</si>
  <si>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</si>
  <si>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</si>
  <si>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</si>
  <si>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</si>
  <si>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</si>
  <si>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</si>
  <si>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</si>
  <si>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</si>
  <si>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</si>
  <si>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</si>
  <si>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</si>
  <si>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</si>
  <si>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</si>
  <si>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</si>
  <si>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</si>
  <si>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</si>
  <si>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</si>
  <si>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</si>
  <si>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</si>
  <si>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</si>
  <si>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</si>
  <si>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</si>
  <si>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</si>
  <si>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</si>
  <si>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</si>
  <si>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</si>
  <si>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</si>
  <si>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</si>
  <si>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</si>
  <si>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</si>
  <si>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</si>
  <si>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</si>
  <si>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</si>
  <si>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</si>
  <si>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</si>
  <si>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</si>
  <si>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</si>
  <si>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</si>
  <si>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</si>
  <si>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</si>
  <si>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</si>
  <si>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</si>
  <si>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</si>
  <si>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</si>
  <si>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</si>
  <si>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</si>
  <si>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</si>
  <si>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</si>
  <si>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</si>
  <si>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</si>
  <si>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</si>
  <si>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</si>
  <si>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</si>
  <si>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</si>
  <si>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</si>
  <si>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</si>
  <si>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</si>
  <si>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</si>
  <si>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</si>
  <si>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</si>
  <si>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</si>
  <si>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</si>
  <si>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</si>
  <si>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</si>
  <si>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</si>
  <si>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</si>
  <si>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</si>
  <si>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</si>
  <si>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</si>
  <si>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</si>
  <si>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</si>
  <si>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</si>
  <si>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</si>
  <si>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</si>
  <si>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</si>
  <si>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</si>
  <si>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</si>
  <si>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</si>
  <si>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</si>
  <si>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</si>
  <si>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</si>
  <si>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</si>
  <si>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</si>
  <si>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</si>
  <si>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</si>
  <si>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</si>
  <si>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</si>
  <si>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</si>
  <si>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</si>
  <si>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</si>
  <si>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</si>
  <si>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</si>
  <si>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</si>
  <si>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</si>
  <si>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</si>
  <si>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</si>
  <si>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</si>
  <si>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</si>
  <si>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</si>
  <si>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</si>
  <si>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</si>
  <si>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</si>
  <si>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</si>
  <si>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</si>
  <si>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</si>
  <si>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</si>
  <si>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</si>
  <si>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</si>
  <si>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</si>
  <si>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</si>
  <si>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</si>
  <si>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</si>
  <si>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</si>
  <si>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</si>
  <si>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</si>
  <si>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</si>
  <si>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</si>
  <si>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</si>
  <si>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</si>
  <si>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</si>
  <si>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</si>
  <si>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</si>
  <si>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</si>
  <si>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</si>
  <si>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</si>
  <si>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</si>
  <si>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</si>
  <si>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</si>
  <si>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</si>
  <si>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</si>
  <si>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</si>
  <si>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</si>
  <si>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</si>
  <si>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</si>
  <si>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</si>
  <si>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</si>
  <si>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</si>
  <si>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</si>
  <si>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</si>
  <si>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</si>
  <si>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</si>
  <si>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</si>
  <si>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</si>
  <si>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</si>
  <si>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</si>
  <si>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</si>
  <si>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</si>
  <si>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</si>
  <si>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</si>
  <si>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</si>
  <si>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</si>
  <si>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</si>
  <si>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</si>
  <si>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</si>
  <si>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</si>
  <si>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</si>
  <si>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</si>
  <si>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</si>
  <si>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</si>
  <si>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</si>
  <si>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</si>
  <si>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</si>
  <si>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</si>
  <si>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</si>
  <si>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</si>
  <si>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</si>
  <si>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</si>
  <si>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</si>
  <si>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</si>
  <si>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</si>
  <si>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</si>
  <si>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</si>
  <si>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</si>
  <si>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</si>
  <si>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</si>
  <si>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</si>
  <si>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</si>
  <si>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</si>
  <si>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</si>
  <si>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</si>
  <si>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</si>
  <si>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</si>
  <si>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</si>
  <si>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</si>
  <si>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</si>
  <si>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</si>
  <si>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</si>
  <si>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</si>
  <si>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</si>
  <si>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</si>
  <si>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</si>
  <si>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</si>
  <si>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</si>
  <si>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</si>
  <si>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</si>
  <si>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</si>
  <si>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</si>
  <si>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</si>
  <si>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</si>
  <si>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</si>
  <si>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</si>
  <si>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</si>
  <si>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</si>
  <si>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</si>
  <si>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</si>
  <si>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</si>
  <si>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</si>
  <si>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</si>
  <si>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</si>
  <si>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</si>
  <si>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</si>
  <si>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</si>
  <si>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</si>
  <si>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</si>
  <si>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</si>
  <si>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</si>
  <si>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</si>
  <si>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</si>
  <si>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</si>
  <si>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</si>
  <si>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</si>
  <si>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</si>
  <si>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</si>
  <si>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</si>
  <si>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</si>
  <si>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</si>
  <si>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</si>
  <si>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</si>
  <si>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</si>
  <si>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</si>
  <si>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</si>
  <si>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</si>
  <si>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</si>
  <si>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</si>
  <si>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</si>
  <si>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</si>
  <si>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</si>
  <si>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</si>
  <si>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</si>
  <si>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</si>
  <si>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</si>
  <si>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</si>
  <si>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</si>
  <si>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</si>
  <si>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</si>
  <si>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</si>
  <si>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</si>
  <si>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</si>
  <si>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</si>
  <si>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</si>
  <si>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</si>
  <si>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</si>
  <si>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</si>
  <si>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</si>
  <si>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</si>
  <si>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</si>
  <si>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</si>
  <si>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</si>
  <si>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</si>
  <si>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</si>
  <si>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</si>
  <si>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</si>
  <si>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</si>
  <si>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</si>
  <si>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</si>
  <si>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</si>
  <si>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</si>
  <si>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</si>
  <si>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</si>
  <si>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</si>
  <si>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</si>
  <si>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</si>
  <si>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</si>
  <si>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</si>
  <si>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</si>
  <si>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</si>
  <si>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</si>
  <si>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</si>
  <si>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</si>
  <si>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</si>
  <si>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</si>
  <si>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</si>
  <si>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</si>
  <si>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</si>
  <si>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</si>
  <si>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</si>
  <si>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</si>
  <si>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</si>
  <si>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</si>
  <si>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</si>
  <si>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</si>
  <si>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</si>
  <si>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</si>
  <si>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</si>
  <si>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</si>
  <si>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</si>
  <si>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</si>
  <si>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</si>
  <si>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</si>
  <si>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</si>
  <si>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</si>
  <si>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</si>
  <si>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</si>
  <si>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</si>
  <si>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</si>
  <si>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</si>
  <si>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</si>
  <si>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</si>
  <si>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</si>
  <si>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</si>
  <si>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</si>
  <si>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</si>
  <si>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</si>
  <si>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</si>
  <si>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</si>
  <si>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</si>
  <si>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</si>
  <si>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</si>
  <si>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</si>
  <si>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</si>
  <si>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</si>
  <si>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</si>
  <si>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</si>
  <si>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</si>
  <si>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</si>
  <si>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</si>
  <si>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</si>
  <si>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</si>
  <si>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</si>
  <si>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</si>
  <si>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</si>
  <si>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</si>
  <si>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</si>
  <si>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</si>
  <si>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</si>
  <si>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</si>
  <si>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</si>
  <si>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</si>
  <si>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</si>
  <si>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</si>
  <si>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</si>
  <si>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</si>
  <si>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</si>
  <si>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</si>
  <si>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</si>
  <si>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</si>
  <si>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</si>
  <si>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</si>
  <si>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</si>
  <si>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</si>
  <si>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</si>
  <si>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</si>
  <si>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</si>
  <si>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</si>
  <si>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</si>
  <si>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</si>
  <si>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</si>
  <si>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</si>
  <si>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</si>
  <si>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</si>
  <si>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</si>
  <si>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</si>
  <si>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</si>
  <si>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</si>
  <si>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</si>
  <si>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</si>
  <si>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</si>
  <si>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</si>
  <si>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</si>
  <si>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</si>
  <si>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</si>
  <si>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</si>
  <si>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</si>
  <si>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</si>
  <si>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</si>
  <si>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</si>
  <si>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</si>
  <si>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</si>
  <si>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</si>
  <si>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</si>
  <si>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</si>
  <si>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</si>
  <si>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</si>
  <si>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</si>
  <si>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</si>
  <si>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</si>
  <si>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</si>
  <si>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</si>
  <si>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</si>
  <si>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</si>
  <si>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</si>
  <si>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</si>
  <si>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</si>
  <si>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</si>
  <si>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</si>
  <si>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</si>
  <si>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</si>
  <si>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</si>
  <si>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</si>
  <si>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</si>
  <si>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</si>
  <si>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</si>
  <si>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</si>
  <si>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</si>
  <si>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</si>
  <si>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</si>
  <si>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</si>
  <si>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</si>
  <si>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</si>
  <si>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</si>
  <si>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</si>
  <si>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</si>
  <si>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</si>
  <si>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</si>
  <si>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</si>
  <si>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</si>
  <si>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</si>
  <si>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</si>
  <si>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</si>
  <si>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</si>
  <si>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</si>
  <si>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</si>
  <si>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</si>
  <si>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</si>
  <si>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</si>
  <si>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</si>
  <si>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</si>
  <si>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</si>
  <si>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</si>
  <si>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</si>
  <si>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</si>
  <si>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</si>
  <si>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</si>
  <si>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</si>
  <si>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</si>
  <si>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</si>
  <si>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</si>
  <si>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</si>
  <si>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</si>
  <si>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</si>
  <si>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</si>
  <si>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</si>
  <si>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</si>
  <si>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</si>
  <si>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</si>
  <si>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</si>
  <si>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</si>
  <si>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</si>
  <si>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</si>
  <si>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</si>
  <si>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</si>
  <si>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</si>
  <si>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</si>
  <si>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</si>
  <si>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</si>
  <si>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</si>
  <si>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</si>
  <si>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</si>
  <si>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</si>
  <si>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</si>
  <si>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</si>
  <si>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</si>
  <si>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</si>
  <si>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</si>
  <si>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</si>
  <si>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</si>
  <si>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</si>
  <si>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</si>
  <si>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</si>
  <si>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</si>
  <si>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</si>
  <si>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</si>
  <si>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</si>
  <si>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</si>
  <si>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</si>
  <si>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</si>
  <si>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</si>
  <si>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</si>
  <si>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</si>
  <si>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</si>
  <si>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</si>
  <si>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</si>
  <si>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</si>
  <si>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</si>
  <si>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</si>
  <si>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</si>
  <si>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</si>
  <si>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</si>
  <si>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</si>
  <si>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</si>
  <si>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</si>
  <si>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</si>
  <si>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</si>
  <si>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</si>
  <si>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</si>
  <si>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</si>
  <si>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</si>
  <si>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</si>
  <si>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</si>
  <si>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</si>
  <si>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</si>
  <si>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</si>
  <si>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</si>
  <si>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</si>
  <si>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</si>
  <si>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</si>
  <si>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</si>
  <si>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</si>
  <si>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</si>
  <si>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</si>
  <si>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</si>
  <si>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</si>
  <si>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</si>
  <si>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</si>
  <si>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</si>
  <si>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</si>
  <si>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</si>
  <si>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</si>
  <si>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</si>
  <si>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</si>
  <si>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</si>
  <si>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</si>
  <si>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</si>
  <si>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</si>
  <si>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</si>
  <si>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</si>
  <si>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</si>
  <si>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</si>
  <si>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</si>
  <si>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</si>
  <si>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</si>
  <si>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</si>
  <si>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</si>
  <si>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</si>
  <si>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</si>
  <si>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</si>
  <si>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</si>
  <si>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</si>
  <si>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</si>
  <si>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</si>
  <si>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</si>
  <si>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</si>
  <si>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</si>
  <si>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</si>
  <si>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</si>
  <si>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</si>
  <si>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</si>
  <si>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</si>
  <si>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</si>
  <si>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</si>
  <si>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</si>
  <si>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</si>
  <si>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</si>
  <si>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</si>
  <si>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</si>
  <si>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</si>
  <si>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</si>
  <si>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</si>
  <si>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</si>
  <si>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</si>
  <si>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</si>
  <si>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</si>
  <si>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</si>
  <si>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</si>
  <si>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</si>
  <si>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</si>
  <si>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</si>
  <si>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</si>
  <si>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</si>
  <si>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</si>
  <si>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</si>
  <si>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</si>
  <si>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</si>
  <si>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</si>
  <si>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</si>
  <si>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</si>
  <si>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</si>
  <si>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</si>
  <si>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</si>
  <si>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</si>
  <si>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</si>
  <si>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</si>
  <si>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</si>
  <si>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</si>
  <si>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</si>
  <si>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</si>
  <si>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</si>
  <si>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</si>
  <si>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</si>
  <si>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</si>
  <si>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</si>
  <si>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</si>
  <si>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</si>
  <si>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</si>
  <si>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</si>
  <si>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</si>
  <si>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</si>
  <si>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</si>
  <si>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</si>
  <si>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</si>
  <si>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</si>
  <si>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</si>
  <si>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</si>
  <si>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</si>
  <si>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</si>
  <si>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</si>
  <si>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</si>
  <si>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</si>
  <si>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</si>
  <si>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</si>
  <si>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</si>
  <si>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</si>
  <si>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</si>
  <si>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</si>
  <si>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</si>
  <si>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</si>
  <si>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</si>
  <si>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</si>
  <si>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</si>
  <si>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</si>
  <si>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</si>
  <si>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</si>
  <si>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</si>
  <si>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</si>
  <si>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</si>
  <si>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</si>
  <si>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</si>
  <si>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</si>
  <si>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</si>
  <si>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</si>
  <si>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</si>
  <si>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</si>
  <si>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</si>
  <si>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</si>
  <si>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</si>
  <si>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</si>
  <si>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</si>
  <si>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</si>
  <si>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</si>
  <si>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</si>
  <si>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</si>
  <si>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</si>
  <si>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</si>
  <si>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</si>
  <si>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</si>
  <si>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</si>
  <si>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</si>
  <si>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</si>
  <si>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</si>
  <si>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</si>
  <si>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</si>
  <si>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</si>
  <si>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</si>
  <si>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</si>
  <si>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</si>
  <si>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</si>
  <si>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</si>
  <si>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</si>
  <si>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</si>
  <si>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</si>
  <si>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</si>
  <si>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</si>
  <si>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</si>
  <si>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</si>
  <si>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</si>
  <si>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</si>
  <si>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</si>
  <si>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</si>
  <si>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</si>
  <si>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</si>
  <si>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</si>
  <si>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</si>
  <si>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</si>
  <si>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</si>
  <si>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</si>
  <si>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</si>
  <si>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</si>
  <si>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</si>
  <si>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</si>
  <si>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</si>
  <si>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</si>
  <si>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</si>
  <si>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</si>
  <si>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</si>
  <si>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</si>
  <si>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</si>
  <si>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</si>
  <si>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</si>
  <si>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</si>
  <si>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</si>
  <si>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</si>
  <si>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</si>
  <si>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</si>
  <si>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</si>
  <si>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</si>
  <si>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</si>
  <si>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</si>
  <si>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</si>
  <si>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</si>
  <si>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</si>
  <si>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</si>
  <si>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</si>
  <si>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</si>
  <si>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</si>
  <si>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</si>
  <si>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</si>
  <si>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</si>
  <si>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</si>
  <si>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</si>
  <si>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</si>
  <si>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</si>
  <si>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</si>
  <si>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</si>
  <si>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</si>
  <si>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</si>
  <si>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</si>
  <si>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</si>
  <si>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</si>
  <si>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</si>
  <si>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</si>
  <si>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</si>
  <si>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</si>
  <si>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</si>
  <si>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</si>
  <si>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</si>
  <si>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</si>
  <si>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</si>
  <si>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</si>
  <si>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</si>
  <si>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</si>
  <si>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</si>
  <si>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</si>
  <si>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</si>
  <si>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</si>
  <si>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</si>
  <si>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</si>
  <si>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</si>
  <si>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</si>
  <si>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</si>
  <si>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</si>
  <si>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</si>
  <si>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</si>
  <si>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</si>
  <si>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</si>
  <si>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</si>
  <si>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</si>
  <si>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</si>
  <si>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</si>
  <si>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</si>
  <si>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</si>
  <si>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</si>
  <si>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</si>
  <si>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</si>
  <si>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</si>
  <si>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</si>
  <si>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</si>
  <si>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</si>
  <si>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</si>
  <si>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</si>
  <si>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</si>
  <si>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</si>
  <si>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</si>
  <si>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</si>
  <si>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</si>
  <si>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</si>
  <si>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</si>
  <si>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</si>
  <si>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</si>
  <si>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</si>
  <si>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</si>
  <si>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</si>
  <si>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</si>
  <si>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</si>
  <si>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</si>
  <si>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</si>
  <si>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</si>
  <si>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</si>
  <si>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</si>
  <si>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</si>
  <si>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</si>
  <si>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</si>
  <si>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</si>
  <si>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</si>
  <si>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</si>
  <si>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</si>
  <si>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</si>
  <si>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</si>
  <si>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</si>
  <si>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</si>
  <si>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</si>
  <si>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</si>
  <si>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</si>
  <si>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</si>
  <si>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</si>
  <si>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</si>
  <si>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</si>
  <si>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</si>
  <si>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</si>
  <si>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</si>
  <si>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</si>
  <si>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</si>
  <si>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</si>
  <si>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</si>
  <si>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</si>
  <si>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</si>
  <si>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</si>
  <si>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</si>
  <si>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</si>
  <si>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</si>
  <si>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</si>
  <si>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</si>
  <si>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</si>
  <si>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</si>
  <si>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</si>
  <si>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</si>
  <si>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</si>
  <si>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</si>
  <si>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</si>
  <si>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</si>
  <si>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</si>
  <si>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</si>
  <si>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</si>
  <si>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</si>
  <si>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</si>
  <si>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</si>
  <si>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</si>
  <si>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</si>
  <si>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</si>
  <si>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</si>
  <si>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</si>
  <si>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</si>
  <si>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</si>
  <si>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</si>
  <si>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</si>
  <si>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</si>
  <si>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</si>
  <si>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</si>
  <si>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</si>
  <si>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</si>
  <si>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</si>
  <si>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</si>
  <si>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</si>
  <si>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</si>
  <si>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</si>
  <si>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</si>
  <si>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</si>
  <si>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</si>
  <si>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</si>
  <si>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</si>
  <si>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</si>
  <si>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</si>
  <si>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</si>
  <si>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</si>
  <si>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</si>
  <si>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</si>
  <si>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</si>
  <si>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</si>
  <si>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</si>
  <si>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</si>
  <si>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</si>
  <si>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</si>
  <si>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</si>
  <si>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</si>
  <si>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</si>
  <si>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</si>
  <si>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</si>
  <si>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</si>
  <si>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</si>
  <si>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</si>
  <si>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</si>
  <si>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</si>
  <si>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</si>
  <si>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</si>
  <si>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</si>
  <si>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</si>
  <si>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</si>
  <si>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</si>
  <si>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</si>
  <si>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</si>
  <si>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</si>
  <si>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</si>
  <si>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</si>
  <si>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</si>
  <si>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</si>
  <si>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</si>
  <si>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</si>
  <si>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</si>
  <si>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</si>
  <si>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</si>
  <si>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</si>
  <si>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</si>
  <si>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</si>
  <si>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</si>
  <si>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</si>
  <si>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</si>
  <si>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</si>
  <si>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</si>
  <si>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</si>
  <si>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</si>
  <si>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</si>
  <si>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</si>
  <si>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</si>
  <si>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</si>
  <si>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</si>
  <si>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</si>
  <si>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</si>
  <si>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</si>
  <si>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</si>
  <si>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</si>
  <si>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</si>
  <si>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</si>
  <si>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</si>
  <si>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</si>
  <si>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</si>
  <si>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</si>
  <si>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</si>
  <si>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</si>
  <si>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</si>
  <si>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</si>
  <si>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</si>
  <si>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</si>
  <si>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</si>
  <si>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</si>
  <si>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</si>
  <si>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</si>
  <si>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</si>
  <si>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</si>
  <si>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</si>
  <si>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</si>
  <si>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</si>
  <si>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</si>
  <si>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</si>
  <si>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</si>
  <si>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</si>
  <si>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</si>
  <si>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</si>
  <si>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</si>
  <si>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</si>
  <si>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</si>
  <si>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</si>
  <si>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</si>
  <si>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</si>
  <si>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</si>
  <si>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</si>
  <si>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</si>
  <si>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</si>
  <si>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</si>
  <si>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</si>
  <si>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</si>
  <si>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</si>
  <si>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</si>
  <si>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</si>
  <si>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</si>
  <si>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</si>
  <si>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</si>
  <si>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</si>
  <si>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</si>
  <si>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</si>
  <si>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</si>
  <si>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</si>
  <si>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</si>
  <si>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</si>
  <si>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</si>
  <si>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</si>
  <si>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</si>
  <si>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</si>
  <si>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</si>
  <si>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</si>
  <si>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</si>
  <si>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</si>
  <si>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</si>
  <si>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</si>
  <si>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</si>
  <si>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</si>
  <si>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</si>
  <si>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</si>
  <si>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</si>
  <si>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</si>
  <si>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</si>
  <si>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</si>
  <si>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</si>
  <si>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</si>
  <si>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</si>
  <si>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</si>
  <si>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</si>
  <si>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</si>
  <si>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</si>
  <si>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</si>
  <si>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</si>
  <si>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</si>
  <si>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</si>
  <si>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</si>
  <si>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</si>
  <si>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</si>
  <si>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</si>
  <si>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</si>
  <si>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</si>
  <si>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</si>
  <si>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</si>
  <si>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</si>
  <si>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</si>
  <si>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</si>
  <si>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</si>
  <si>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</si>
  <si>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</si>
  <si>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</si>
  <si>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</si>
  <si>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</si>
  <si>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</si>
  <si>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</si>
  <si>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</si>
  <si>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</si>
  <si>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</si>
  <si>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</si>
  <si>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</si>
  <si>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</si>
  <si>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</si>
  <si>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</si>
  <si>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</si>
  <si>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</si>
  <si>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</si>
  <si>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</si>
  <si>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</si>
  <si>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</si>
  <si>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</si>
  <si>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</si>
  <si>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</si>
  <si>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</si>
  <si>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</si>
  <si>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</si>
  <si>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</si>
  <si>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</si>
  <si>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</si>
  <si>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</si>
  <si>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</si>
  <si>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</si>
  <si>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</si>
  <si>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</si>
  <si>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</si>
  <si>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</si>
  <si>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</si>
  <si>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</si>
  <si>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</si>
  <si>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</si>
  <si>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</si>
  <si>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</si>
  <si>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</si>
  <si>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</si>
  <si>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</si>
  <si>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</si>
  <si>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</si>
  <si>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</si>
  <si>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</si>
  <si>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</si>
  <si>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</si>
  <si>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</si>
  <si>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</si>
  <si>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</si>
  <si>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</si>
  <si>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</si>
  <si>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</si>
  <si>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</si>
  <si>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</si>
  <si>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</si>
  <si>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</si>
  <si>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</si>
  <si>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</si>
  <si>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</si>
  <si>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</si>
  <si>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</si>
  <si>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</si>
  <si>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</si>
  <si>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</si>
  <si>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</si>
  <si>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</si>
  <si>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</si>
  <si>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</si>
  <si>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</si>
  <si>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</si>
  <si>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</si>
  <si>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</si>
  <si>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</si>
  <si>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</si>
  <si>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</si>
  <si>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</si>
  <si>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</si>
  <si>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</si>
  <si>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</si>
  <si>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</si>
  <si>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</si>
  <si>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</si>
  <si>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</si>
  <si>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</si>
  <si>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</si>
  <si>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</si>
  <si>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</si>
  <si>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</si>
  <si>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</si>
  <si>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</si>
  <si>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</si>
  <si>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</si>
  <si>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</si>
  <si>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</si>
  <si>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</si>
  <si>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</si>
  <si>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</si>
  <si>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</si>
  <si>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</si>
  <si>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</si>
  <si>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</si>
  <si>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</si>
  <si>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</si>
  <si>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</si>
  <si>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</si>
  <si>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</si>
  <si>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</si>
  <si>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</si>
  <si>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</si>
  <si>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</si>
  <si>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</si>
  <si>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</si>
  <si>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</si>
  <si>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</si>
  <si>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</si>
  <si>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</si>
  <si>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</si>
  <si>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</si>
  <si>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</si>
  <si>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</si>
  <si>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</si>
  <si>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</si>
  <si>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</si>
  <si>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</si>
  <si>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</si>
  <si>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</si>
  <si>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</si>
  <si>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</si>
  <si>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</si>
  <si>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</si>
  <si>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</si>
  <si>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</si>
  <si>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</si>
  <si>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</si>
  <si>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</si>
  <si>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</si>
  <si>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</si>
  <si>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</si>
  <si>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</si>
  <si>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</si>
  <si>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</si>
  <si>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</si>
  <si>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</si>
  <si>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</si>
  <si>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</si>
  <si>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</si>
  <si>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</si>
  <si>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</si>
  <si>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</si>
  <si>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</si>
  <si>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</si>
  <si>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</si>
  <si>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</si>
  <si>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</si>
  <si>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</si>
  <si>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</si>
  <si>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</si>
  <si>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</si>
  <si>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</si>
  <si>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</si>
  <si>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</si>
  <si>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</si>
  <si>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</si>
  <si>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</si>
  <si>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</si>
  <si>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</si>
  <si>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</si>
  <si>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</si>
  <si>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</si>
  <si>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</si>
  <si>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</si>
  <si>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</si>
  <si>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</si>
  <si>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</si>
  <si>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</si>
  <si>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</si>
  <si>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</si>
  <si>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</si>
  <si>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</si>
  <si>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</si>
  <si>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</si>
  <si>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</si>
  <si>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</si>
  <si>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</si>
  <si>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</si>
  <si>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</si>
  <si>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</si>
  <si>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</si>
  <si>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</si>
  <si>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</si>
  <si>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</si>
  <si>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</si>
  <si>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</si>
  <si>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</si>
  <si>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</si>
  <si>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</si>
  <si>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</si>
  <si>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</si>
  <si>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</si>
  <si>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</si>
  <si>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</si>
  <si>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</si>
  <si>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</si>
  <si>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</si>
  <si>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</si>
  <si>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</si>
  <si>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</si>
  <si>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</si>
  <si>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</si>
  <si>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</si>
  <si>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</si>
  <si>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</si>
  <si>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</si>
  <si>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</si>
  <si>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</si>
  <si>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</si>
  <si>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</si>
  <si>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</si>
  <si>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</si>
  <si>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</si>
  <si>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</si>
  <si>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</si>
  <si>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</si>
  <si>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</si>
  <si>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</si>
  <si>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</si>
  <si>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</si>
  <si>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</si>
  <si>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</si>
  <si>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</si>
  <si>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</si>
  <si>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</si>
  <si>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</si>
  <si>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</si>
  <si>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</si>
  <si>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</si>
  <si>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</si>
  <si>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</si>
  <si>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</si>
  <si>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</si>
  <si>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</si>
  <si>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</si>
  <si>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</si>
  <si>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</si>
  <si>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</si>
  <si>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</si>
  <si>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</si>
  <si>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</si>
  <si>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</si>
  <si>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</si>
  <si>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</si>
  <si>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</si>
  <si>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</si>
  <si>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</si>
  <si>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</si>
  <si>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</si>
  <si>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</si>
  <si>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</si>
  <si>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</si>
  <si>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</si>
  <si>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</si>
  <si>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</si>
  <si>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</si>
  <si>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</si>
  <si>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</si>
  <si>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</si>
  <si>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</si>
  <si>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</si>
  <si>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</si>
  <si>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</si>
  <si>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</si>
  <si>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</si>
  <si>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</si>
  <si>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</si>
  <si>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</si>
  <si>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</si>
  <si>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</si>
  <si>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</si>
  <si>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</si>
  <si>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</si>
  <si>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</si>
  <si>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</si>
  <si>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</si>
  <si>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</si>
  <si>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</si>
  <si>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</si>
  <si>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</si>
  <si>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</si>
  <si>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</si>
  <si>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</si>
  <si>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</si>
  <si>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</si>
  <si>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</si>
  <si>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</si>
  <si>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</si>
  <si>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</si>
  <si>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</si>
  <si>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</si>
  <si>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</si>
  <si>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</si>
  <si>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</si>
  <si>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</si>
  <si>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</si>
  <si>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</si>
  <si>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</si>
  <si>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</si>
  <si>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</si>
  <si>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</si>
  <si>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</si>
  <si>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</si>
  <si>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</si>
  <si>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</si>
  <si>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</si>
  <si>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</si>
  <si>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</si>
  <si>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</si>
  <si>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</si>
  <si>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</si>
  <si>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</si>
  <si>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</si>
  <si>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</si>
  <si>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</si>
  <si>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</si>
  <si>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</si>
  <si>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</si>
  <si>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</si>
  <si>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</si>
  <si>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</si>
  <si>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</si>
  <si>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</si>
  <si>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</si>
  <si>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</si>
  <si>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</si>
  <si>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</si>
  <si>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</si>
  <si>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</si>
  <si>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</si>
  <si>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</si>
  <si>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</si>
  <si>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</si>
  <si>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</si>
  <si>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</si>
  <si>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</si>
  <si>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</si>
  <si>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</si>
  <si>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</si>
  <si>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</si>
  <si>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</si>
  <si>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</si>
  <si>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</si>
  <si>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</si>
  <si>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</si>
  <si>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</si>
  <si>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</si>
  <si>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</si>
  <si>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</si>
  <si>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</si>
  <si>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</si>
  <si>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</si>
  <si>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</si>
  <si>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</si>
  <si>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</si>
  <si>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</si>
  <si>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</si>
  <si>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</si>
  <si>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</si>
  <si>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</si>
  <si>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</si>
  <si>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</si>
  <si>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</si>
  <si>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</si>
  <si>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</si>
  <si>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</si>
  <si>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</si>
  <si>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</si>
  <si>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</si>
  <si>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</si>
  <si>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</si>
  <si>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</si>
  <si>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</si>
  <si>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</si>
  <si>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</si>
  <si>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</si>
  <si>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</si>
  <si>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</si>
  <si>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</si>
  <si>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</si>
  <si>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</si>
  <si>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</si>
  <si>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</si>
  <si>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</si>
  <si>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</si>
  <si>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</si>
  <si>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</si>
  <si>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</si>
  <si>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</si>
  <si>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</si>
  <si>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</si>
  <si>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</si>
  <si>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</si>
  <si>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</si>
  <si>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</si>
  <si>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</si>
  <si>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</si>
  <si>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</si>
  <si>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</si>
  <si>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</si>
  <si>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</si>
  <si>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</si>
  <si>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</si>
  <si>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</si>
  <si>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</si>
  <si>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</si>
  <si>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</si>
  <si>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</si>
  <si>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</si>
  <si>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</si>
  <si>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</si>
  <si>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</si>
  <si>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</si>
  <si>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</si>
  <si>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</si>
  <si>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</si>
  <si>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</si>
  <si>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</si>
  <si>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</si>
  <si>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</si>
  <si>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</si>
  <si>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</si>
  <si>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</si>
  <si>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</si>
  <si>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</si>
  <si>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</si>
  <si>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</si>
  <si>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</si>
  <si>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</si>
  <si>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</si>
  <si>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</si>
  <si>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</si>
  <si>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</si>
  <si>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</si>
  <si>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</si>
  <si>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</si>
  <si>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</si>
  <si>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</si>
  <si>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</si>
  <si>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</si>
  <si>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</si>
  <si>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</si>
  <si>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</si>
  <si>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</si>
  <si>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</si>
  <si>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</si>
  <si>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</si>
  <si>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</si>
  <si>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</si>
  <si>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</si>
  <si>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</si>
  <si>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</si>
  <si>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</si>
  <si>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</si>
  <si>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</si>
  <si>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</si>
  <si>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</si>
  <si>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</si>
  <si>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</si>
  <si>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</si>
  <si>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</si>
  <si>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</si>
  <si>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</si>
  <si>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</si>
  <si>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</si>
  <si>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</si>
  <si>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</si>
  <si>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</si>
  <si>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</si>
  <si>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</si>
  <si>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</si>
  <si>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</si>
  <si>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</si>
  <si>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</si>
  <si>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</si>
  <si>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</si>
  <si>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</si>
  <si>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</si>
  <si>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</si>
  <si>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</si>
  <si>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</si>
  <si>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</si>
  <si>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</si>
  <si>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</si>
  <si>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</si>
  <si>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</si>
  <si>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</si>
  <si>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</si>
  <si>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</si>
  <si>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</si>
  <si>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</si>
  <si>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</si>
  <si>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</si>
  <si>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</si>
  <si>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</si>
  <si>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</si>
  <si>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</si>
  <si>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</si>
  <si>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</si>
  <si>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</si>
  <si>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</si>
  <si>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</si>
  <si>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</si>
  <si>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</si>
  <si>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</si>
  <si>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</si>
  <si>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</si>
  <si>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</si>
  <si>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</si>
  <si>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</si>
  <si>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</si>
  <si>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</si>
  <si>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</si>
  <si>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</si>
  <si>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</si>
  <si>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</si>
  <si>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</si>
  <si>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</si>
  <si>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</si>
  <si>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</si>
  <si>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</si>
  <si>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</si>
  <si>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</si>
  <si>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</si>
  <si>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</si>
  <si>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</si>
  <si>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</si>
  <si>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</si>
  <si>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</si>
  <si>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</si>
  <si>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</si>
  <si>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</si>
  <si>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</si>
  <si>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</si>
  <si>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</si>
  <si>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</si>
  <si>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</si>
  <si>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</si>
  <si>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</si>
  <si>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</si>
  <si>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</si>
  <si>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</si>
  <si>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</si>
  <si>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</si>
  <si>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</si>
  <si>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</si>
  <si>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</si>
  <si>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</si>
  <si>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</si>
  <si>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</si>
  <si>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</si>
  <si>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</si>
  <si>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</si>
  <si>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</si>
  <si>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</si>
  <si>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</si>
  <si>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</si>
  <si>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</si>
  <si>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</si>
  <si>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</si>
  <si>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</si>
  <si>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</si>
  <si>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</si>
  <si>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</si>
  <si>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</si>
  <si>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</si>
  <si>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</si>
  <si>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</si>
  <si>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</si>
  <si>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</si>
  <si>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</si>
  <si>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</si>
  <si>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</si>
  <si>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</si>
  <si>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</si>
  <si>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</si>
  <si>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</si>
  <si>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</si>
  <si>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</si>
  <si>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</si>
  <si>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</si>
  <si>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</si>
  <si>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</si>
  <si>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</si>
  <si>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</si>
  <si>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</si>
  <si>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</si>
  <si>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</si>
  <si>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</si>
  <si>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</si>
  <si>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</si>
  <si>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</si>
  <si>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</si>
  <si>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</si>
  <si>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</si>
  <si>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</si>
  <si>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</si>
  <si>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</si>
  <si>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</si>
  <si>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</si>
  <si>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</si>
  <si>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</si>
  <si>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</si>
  <si>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</si>
  <si>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</si>
  <si>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</si>
  <si>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</si>
  <si>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</si>
  <si>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</si>
  <si>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</si>
  <si>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</si>
  <si>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</si>
  <si>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</si>
  <si>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</si>
  <si>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</si>
  <si>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</si>
  <si>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</si>
  <si>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</si>
  <si>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</si>
  <si>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</si>
  <si>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</si>
  <si>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</si>
  <si>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</si>
  <si>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</si>
  <si>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</si>
  <si>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</si>
  <si>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</si>
  <si>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</si>
  <si>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</si>
  <si>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</si>
  <si>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</si>
  <si>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</si>
  <si>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</si>
  <si>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</si>
  <si>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</si>
  <si>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</si>
  <si>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</si>
  <si>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</si>
  <si>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</si>
  <si>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</si>
  <si>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</si>
  <si>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</si>
  <si>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</si>
  <si>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</si>
  <si>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</si>
  <si>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</si>
  <si>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</si>
  <si>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</si>
  <si>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</si>
  <si>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</si>
  <si>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</si>
  <si>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</si>
  <si>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</si>
  <si>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</si>
  <si>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</si>
  <si>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</si>
  <si>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</si>
  <si>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</si>
  <si>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</si>
  <si>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</si>
  <si>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</si>
  <si>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</si>
  <si>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</si>
  <si>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</si>
  <si>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</si>
  <si>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</si>
  <si>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</si>
  <si>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</si>
  <si>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</si>
  <si>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</si>
  <si>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</si>
  <si>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</si>
  <si>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</si>
  <si>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</si>
  <si>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</si>
  <si>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</si>
  <si>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</si>
  <si>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</si>
  <si>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</si>
  <si>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</si>
  <si>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</si>
  <si>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</si>
  <si>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</si>
  <si>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</si>
  <si>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</si>
  <si>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</si>
  <si>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</si>
  <si>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</si>
  <si>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</si>
  <si>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</si>
  <si>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</si>
  <si>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</si>
  <si>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</si>
  <si>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</si>
  <si>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</si>
  <si>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</si>
  <si>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</si>
  <si>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</si>
  <si>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</si>
  <si>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</si>
  <si>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</si>
  <si>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</si>
  <si>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</si>
  <si>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</si>
  <si>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</si>
  <si>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</si>
  <si>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</si>
  <si>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</si>
  <si>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</si>
  <si>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</si>
  <si>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</si>
  <si>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</si>
  <si>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</si>
  <si>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</si>
  <si>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</si>
  <si>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</si>
  <si>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</si>
  <si>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</si>
  <si>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</si>
  <si>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</si>
  <si>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</si>
  <si>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</si>
  <si>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</si>
  <si>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</si>
  <si>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</si>
  <si>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</si>
  <si>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</si>
  <si>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</si>
  <si>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</si>
  <si>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</si>
  <si>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</si>
  <si>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</si>
  <si>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</si>
  <si>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</si>
  <si>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</si>
  <si>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</si>
  <si>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</si>
  <si>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</si>
  <si>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</si>
  <si>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</si>
  <si>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</si>
  <si>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</si>
  <si>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</si>
  <si>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</si>
  <si>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</si>
  <si>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</si>
  <si>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</si>
  <si>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</si>
  <si>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</si>
  <si>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</si>
  <si>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</si>
  <si>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</si>
  <si>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</si>
  <si>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</si>
  <si>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</si>
  <si>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</si>
  <si>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</si>
  <si>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</si>
  <si>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</si>
  <si>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</si>
  <si>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</si>
  <si>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</si>
  <si>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</si>
  <si>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</si>
  <si>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</si>
  <si>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</si>
  <si>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</si>
  <si>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</si>
  <si>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</si>
  <si>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</si>
  <si>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</si>
  <si>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</si>
  <si>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</si>
  <si>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</si>
  <si>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</si>
  <si>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</si>
  <si>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</si>
  <si>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</si>
  <si>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</si>
  <si>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</si>
  <si>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</si>
  <si>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</si>
  <si>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</si>
  <si>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</si>
  <si>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</si>
  <si>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</si>
  <si>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</si>
  <si>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</si>
  <si>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</si>
  <si>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</si>
  <si>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</si>
  <si>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</si>
  <si>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</si>
  <si>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</si>
  <si>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</si>
  <si>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</si>
  <si>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</si>
  <si>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</si>
  <si>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</si>
  <si>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</si>
  <si>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</si>
  <si>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</si>
  <si>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</si>
  <si>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</si>
  <si>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</si>
  <si>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</si>
  <si>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</si>
  <si>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</si>
  <si>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</si>
  <si>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</si>
  <si>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</si>
  <si>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</si>
  <si>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</si>
  <si>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</si>
  <si>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</si>
  <si>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</si>
  <si>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</si>
  <si>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</si>
  <si>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</si>
  <si>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</si>
  <si>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</si>
  <si>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</si>
  <si>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</si>
  <si>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</si>
  <si>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</si>
  <si>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</si>
  <si>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</si>
  <si>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</si>
  <si>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</si>
  <si>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</si>
  <si>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</si>
  <si>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</si>
  <si>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</si>
  <si>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</si>
  <si>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</si>
  <si>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</si>
  <si>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</si>
  <si>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</si>
  <si>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</si>
  <si>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</si>
  <si>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</si>
  <si>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</si>
  <si>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</si>
  <si>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</si>
  <si>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</si>
  <si>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</si>
  <si>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</si>
  <si>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</si>
  <si>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</si>
  <si>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</si>
  <si>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</si>
  <si>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</si>
  <si>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</si>
  <si>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</si>
  <si>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</si>
  <si>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</si>
  <si>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</si>
  <si>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</si>
  <si>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</si>
  <si>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</si>
  <si>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</si>
  <si>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</si>
  <si>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</si>
  <si>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</si>
  <si>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</si>
  <si>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</si>
  <si>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</si>
  <si>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</si>
  <si>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</si>
  <si>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</si>
  <si>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</si>
  <si>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</si>
  <si>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</si>
  <si>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</si>
  <si>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</si>
  <si>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</si>
  <si>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</si>
  <si>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</si>
  <si>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</si>
  <si>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</si>
  <si>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</si>
  <si>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</si>
  <si>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</si>
  <si>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</si>
  <si>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</si>
  <si>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</si>
  <si>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</si>
  <si>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</si>
  <si>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</si>
  <si>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</si>
  <si>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</si>
  <si>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</si>
  <si>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</si>
  <si>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</si>
  <si>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</si>
  <si>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</si>
  <si>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</si>
  <si>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</si>
  <si>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</si>
  <si>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</si>
  <si>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</si>
  <si>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</si>
  <si>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</si>
  <si>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</si>
  <si>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</si>
  <si>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</si>
  <si>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</si>
  <si>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</si>
  <si>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</si>
  <si>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</si>
  <si>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</si>
  <si>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</si>
  <si>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</si>
  <si>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</si>
  <si>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</si>
  <si>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</si>
  <si>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</si>
  <si>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</si>
  <si>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</si>
  <si>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</si>
  <si>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</si>
  <si>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</si>
  <si>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</si>
  <si>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</si>
  <si>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</si>
  <si>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</si>
  <si>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</si>
  <si>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</si>
  <si>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</si>
  <si>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</si>
  <si>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</si>
  <si>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</si>
  <si>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</si>
  <si>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</si>
  <si>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</si>
  <si>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</si>
  <si>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</si>
  <si>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</si>
  <si>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</si>
  <si>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</si>
  <si>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</si>
  <si>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</si>
  <si>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</si>
  <si>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</si>
  <si>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</si>
  <si>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</si>
  <si>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</si>
  <si>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</si>
  <si>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</si>
  <si>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</si>
  <si>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</si>
  <si>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</si>
  <si>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</si>
  <si>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</si>
  <si>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</si>
  <si>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</si>
  <si>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</si>
  <si>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</si>
  <si>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</si>
  <si>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</si>
  <si>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</si>
  <si>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</si>
  <si>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</si>
  <si>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</si>
  <si>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</si>
  <si>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</si>
  <si>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</si>
  <si>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</si>
  <si>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</si>
  <si>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</si>
  <si>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</si>
  <si>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</si>
  <si>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</si>
  <si>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</si>
  <si>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</si>
  <si>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</si>
  <si>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</si>
  <si>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</si>
  <si>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</si>
  <si>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</si>
  <si>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</si>
  <si>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</si>
  <si>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</si>
  <si>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</si>
  <si>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</si>
  <si>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</si>
  <si>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</si>
  <si>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</si>
  <si>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</si>
  <si>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</si>
  <si>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</si>
  <si>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</si>
  <si>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</si>
  <si>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</si>
  <si>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</si>
  <si>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</si>
  <si>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</si>
  <si>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</si>
  <si>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</si>
  <si>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</si>
  <si>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</si>
  <si>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</si>
  <si>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</si>
  <si>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</si>
  <si>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</si>
  <si>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</si>
  <si>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</si>
  <si>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</si>
  <si>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</si>
  <si>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</si>
  <si>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</si>
  <si>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</si>
  <si>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</si>
  <si>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</si>
  <si>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</si>
  <si>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</si>
  <si>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</si>
  <si>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</si>
  <si>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</si>
  <si>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</si>
  <si>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</si>
  <si>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</si>
  <si>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</si>
  <si>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</si>
  <si>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</si>
  <si>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</si>
  <si>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</si>
  <si>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</si>
  <si>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</si>
  <si>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</si>
  <si>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</si>
  <si>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</si>
  <si>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</si>
  <si>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</si>
  <si>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</si>
  <si>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</si>
  <si>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</si>
  <si>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</si>
  <si>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</si>
  <si>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</si>
  <si>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</si>
  <si>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</si>
  <si>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</si>
  <si>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</si>
  <si>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</si>
  <si>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</si>
  <si>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</si>
  <si>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</si>
  <si>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</si>
  <si>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</si>
  <si>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</si>
  <si>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</si>
  <si>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</si>
  <si>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</si>
  <si>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</si>
  <si>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</si>
  <si>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</si>
  <si>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</si>
  <si>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</si>
  <si>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</si>
  <si>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</si>
  <si>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</si>
  <si>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</si>
  <si>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</si>
  <si>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</si>
  <si>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</si>
  <si>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</si>
  <si>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</si>
  <si>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</si>
  <si>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</si>
  <si>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</si>
  <si>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</si>
  <si>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</si>
  <si>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</si>
  <si>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</si>
  <si>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</si>
  <si>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</si>
  <si>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</si>
  <si>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</si>
  <si>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</si>
  <si>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</si>
  <si>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</si>
  <si>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</si>
  <si>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</si>
  <si>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</si>
  <si>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</si>
  <si>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</si>
  <si>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</si>
  <si>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</si>
  <si>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</si>
  <si>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</si>
  <si>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</si>
  <si>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</si>
  <si>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</si>
  <si>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</si>
  <si>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</si>
  <si>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</si>
  <si>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</si>
  <si>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</si>
  <si>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</si>
  <si>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</si>
  <si>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</si>
  <si>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</si>
  <si>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</si>
  <si>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</si>
  <si>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</si>
  <si>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</si>
  <si>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</si>
  <si>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</si>
  <si>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</si>
  <si>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</si>
  <si>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</si>
  <si>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</si>
  <si>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</si>
  <si>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</si>
  <si>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</si>
  <si>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</si>
  <si>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</si>
  <si>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</si>
  <si>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</si>
  <si>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</si>
  <si>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</si>
  <si>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</si>
  <si>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</si>
  <si>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</si>
  <si>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</si>
  <si>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</si>
  <si>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</si>
  <si>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</si>
  <si>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</si>
  <si>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</si>
  <si>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</si>
  <si>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</si>
  <si>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</si>
  <si>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</si>
  <si>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</si>
  <si>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</si>
  <si>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</si>
  <si>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</si>
  <si>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</si>
  <si>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</si>
  <si>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</si>
  <si>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</si>
  <si>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</si>
  <si>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</si>
  <si>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</si>
  <si>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</si>
  <si>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</si>
  <si>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</si>
  <si>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</si>
  <si>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</si>
  <si>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</si>
  <si>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</si>
  <si>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</si>
  <si>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</si>
  <si>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</si>
  <si>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</si>
  <si>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</si>
  <si>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</si>
  <si>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</si>
  <si>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</si>
  <si>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</si>
  <si>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</si>
  <si>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</si>
  <si>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</si>
  <si>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</si>
  <si>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</si>
  <si>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</si>
  <si>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</si>
  <si>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</si>
  <si>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</si>
  <si>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</si>
  <si>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</si>
  <si>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</si>
  <si>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</si>
  <si>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</si>
  <si>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</si>
  <si>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</si>
  <si>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</si>
  <si>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</si>
  <si>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</si>
  <si>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</si>
  <si>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</si>
  <si>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</si>
  <si>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</si>
  <si>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</si>
  <si>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</si>
  <si>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</si>
  <si>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</si>
  <si>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</si>
  <si>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</si>
  <si>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</si>
  <si>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</si>
  <si>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</si>
  <si>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</si>
  <si>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</si>
  <si>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</si>
  <si>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</si>
  <si>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</si>
  <si>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</si>
  <si>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</si>
  <si>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</si>
  <si>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</si>
  <si>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</si>
  <si>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</si>
  <si>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</si>
  <si>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</si>
  <si>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</si>
  <si>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</si>
  <si>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</si>
  <si>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</si>
  <si>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</si>
  <si>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</si>
  <si>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</si>
  <si>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</si>
  <si>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</si>
  <si>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</si>
  <si>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</si>
  <si>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</si>
  <si>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</si>
  <si>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</si>
  <si>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</si>
  <si>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</si>
  <si>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</si>
  <si>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</si>
  <si>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</si>
  <si>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</si>
  <si>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</si>
  <si>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</si>
  <si>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</si>
  <si>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</si>
  <si>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</si>
  <si>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</si>
  <si>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</si>
  <si>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</si>
  <si>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</si>
  <si>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</si>
  <si>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</si>
  <si>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</si>
  <si>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</si>
  <si>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</si>
  <si>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</si>
  <si>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</si>
  <si>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</si>
  <si>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</si>
  <si>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</si>
  <si>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</si>
  <si>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</si>
  <si>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</si>
  <si>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</si>
  <si>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</si>
  <si>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</si>
  <si>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</si>
  <si>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</si>
  <si>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</si>
  <si>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</si>
  <si>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</si>
  <si>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</si>
  <si>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</si>
  <si>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</si>
  <si>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</si>
  <si>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</si>
  <si>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</si>
  <si>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</si>
  <si>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</si>
  <si>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</si>
  <si>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</si>
  <si>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</si>
  <si>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</si>
  <si>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</si>
  <si>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</si>
  <si>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</si>
  <si>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</si>
  <si>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</si>
  <si>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</si>
  <si>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</si>
  <si>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</si>
  <si>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</si>
  <si>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</si>
  <si>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</si>
  <si>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</si>
  <si>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</si>
  <si>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</si>
  <si>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</si>
  <si>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</si>
  <si>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</si>
  <si>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</si>
  <si>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</si>
  <si>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</si>
  <si>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</si>
  <si>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</si>
  <si>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</si>
  <si>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</si>
  <si>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</si>
  <si>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</si>
  <si>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</si>
  <si>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</si>
  <si>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</si>
  <si>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</si>
  <si>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</si>
  <si>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</si>
  <si>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</si>
  <si>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</si>
  <si>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</si>
  <si>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</si>
  <si>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</si>
  <si>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</si>
  <si>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</si>
  <si>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</si>
  <si>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</si>
  <si>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</si>
  <si>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</si>
  <si>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</si>
  <si>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</si>
  <si>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</si>
  <si>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</si>
  <si>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</si>
  <si>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</si>
  <si>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</si>
  <si>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</si>
  <si>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</si>
  <si>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</si>
  <si>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</si>
  <si>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</si>
  <si>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</si>
  <si>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</si>
  <si>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</si>
  <si>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</si>
  <si>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</si>
  <si>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</si>
  <si>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</si>
  <si>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</si>
  <si>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</si>
  <si>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</si>
  <si>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</si>
  <si>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</si>
  <si>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</si>
  <si>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</si>
  <si>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</si>
  <si>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</si>
  <si>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</si>
  <si>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</si>
  <si>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</si>
  <si>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</si>
  <si>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</si>
  <si>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</si>
  <si>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</si>
  <si>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</si>
  <si>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</si>
  <si>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</si>
  <si>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</si>
  <si>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</si>
  <si>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</si>
  <si>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</si>
  <si>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</si>
  <si>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</si>
  <si>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</si>
  <si>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</si>
  <si>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</si>
  <si>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</si>
  <si>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</si>
  <si>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</si>
  <si>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</si>
  <si>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</si>
  <si>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</si>
  <si>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</si>
  <si>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</si>
  <si>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</si>
  <si>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</si>
  <si>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</si>
  <si>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</si>
  <si>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</si>
  <si>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</si>
  <si>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</si>
  <si>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</si>
  <si>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</si>
  <si>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</si>
  <si>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</si>
  <si>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</si>
  <si>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</si>
  <si>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</si>
  <si>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</si>
  <si>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</si>
  <si>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</si>
  <si>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</si>
  <si>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</si>
  <si>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</si>
  <si>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</si>
  <si>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</si>
  <si>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</si>
  <si>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</si>
  <si>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</si>
  <si>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</si>
  <si>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</si>
  <si>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</si>
  <si>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</si>
  <si>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</si>
  <si>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</si>
  <si>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</si>
  <si>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</si>
  <si>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</si>
  <si>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</si>
  <si>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</si>
  <si>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</si>
  <si>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</si>
  <si>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</si>
  <si>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</si>
  <si>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</si>
  <si>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</si>
  <si>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</si>
  <si>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</si>
  <si>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</si>
  <si>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</si>
  <si>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</si>
  <si>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</si>
  <si>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</si>
  <si>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</si>
  <si>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</si>
  <si>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</si>
  <si>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</si>
  <si>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</si>
  <si>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</si>
  <si>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</si>
  <si>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</si>
  <si>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</si>
  <si>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</si>
  <si>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</si>
  <si>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</si>
  <si>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</si>
  <si>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</si>
  <si>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</si>
  <si>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</si>
  <si>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</si>
  <si>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</si>
  <si>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</si>
  <si>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</si>
  <si>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</si>
  <si>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</si>
  <si>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</si>
  <si>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</si>
  <si>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</si>
  <si>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</si>
  <si>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</si>
  <si>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</si>
  <si>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</si>
  <si>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</si>
  <si>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</si>
  <si>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</si>
  <si>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</si>
  <si>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</si>
  <si>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</si>
  <si>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</si>
  <si>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</si>
  <si>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</si>
  <si>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</si>
  <si>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</si>
  <si>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</si>
  <si>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</si>
  <si>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</si>
  <si>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</si>
  <si>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</si>
  <si>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</si>
  <si>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</si>
  <si>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</si>
  <si>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</si>
  <si>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</si>
  <si>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</si>
  <si>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</si>
  <si>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</si>
  <si>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</si>
  <si>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</si>
  <si>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</si>
  <si>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</si>
  <si>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</si>
  <si>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</si>
  <si>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</si>
  <si>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</si>
  <si>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</si>
  <si>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</si>
  <si>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</si>
  <si>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</si>
  <si>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</si>
  <si>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</si>
  <si>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</si>
  <si>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</si>
  <si>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</si>
  <si>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</si>
  <si>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</si>
  <si>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</si>
  <si>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</si>
  <si>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</si>
  <si>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</si>
  <si>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</si>
  <si>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</si>
  <si>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</si>
  <si>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</si>
  <si>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</si>
  <si>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</si>
  <si>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</si>
  <si>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</si>
  <si>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</si>
  <si>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</si>
  <si>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</si>
  <si>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</si>
  <si>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</si>
  <si>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</si>
  <si>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</si>
  <si>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</si>
  <si>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</si>
  <si>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</si>
  <si>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</si>
  <si>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</si>
  <si>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</si>
  <si>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</si>
  <si>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</si>
  <si>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</si>
  <si>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</si>
  <si>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</si>
  <si>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</si>
  <si>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</si>
  <si>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</si>
  <si>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</si>
  <si>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</si>
  <si>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</si>
  <si>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</si>
  <si>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</si>
  <si>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</si>
  <si>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</si>
  <si>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</si>
  <si>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</si>
  <si>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</si>
  <si>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</si>
  <si>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</si>
  <si>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</si>
  <si>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</si>
  <si>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</si>
  <si>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</si>
  <si>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</si>
  <si>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</si>
  <si>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</si>
  <si>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</si>
  <si>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</si>
  <si>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</si>
  <si>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</si>
  <si>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</si>
  <si>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</si>
  <si>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</si>
  <si>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</si>
  <si>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</si>
  <si>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</si>
  <si>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</si>
  <si>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</si>
  <si>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</si>
  <si>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</si>
  <si>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</si>
  <si>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</si>
  <si>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</si>
  <si>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</si>
  <si>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</si>
  <si>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</si>
  <si>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</si>
  <si>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</si>
  <si>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</si>
  <si>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</si>
  <si>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</si>
  <si>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</si>
  <si>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</si>
  <si>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</si>
  <si>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</si>
  <si>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</si>
  <si>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</si>
  <si>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</si>
  <si>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</si>
  <si>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</si>
  <si>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</si>
  <si>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</si>
  <si>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</si>
  <si>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</si>
  <si>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</si>
  <si>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</si>
  <si>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</si>
  <si>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</si>
  <si>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</si>
  <si>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</si>
  <si>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</si>
  <si>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</si>
  <si>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</si>
  <si>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</si>
  <si>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</si>
  <si>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</si>
  <si>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</si>
  <si>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</si>
  <si>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</si>
  <si>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</si>
  <si>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</si>
  <si>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</si>
  <si>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</si>
  <si>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</si>
  <si>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</si>
  <si>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</si>
  <si>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</si>
  <si>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</si>
  <si>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</si>
  <si>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</si>
  <si>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</si>
  <si>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</si>
  <si>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</si>
  <si>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</si>
  <si>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</si>
  <si>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</si>
  <si>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</si>
  <si>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</si>
  <si>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</si>
  <si>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</si>
  <si>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</si>
  <si>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</si>
  <si>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</si>
  <si>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</si>
  <si>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</si>
  <si>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</si>
  <si>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</si>
  <si>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</si>
  <si>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</si>
  <si>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</si>
  <si>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</si>
  <si>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</si>
  <si>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</si>
  <si>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</si>
  <si>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</si>
  <si>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</si>
  <si>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</si>
  <si>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</si>
  <si>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</si>
  <si>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</si>
  <si>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</si>
  <si>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</si>
  <si>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</si>
  <si>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</si>
  <si>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</si>
  <si>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</si>
  <si>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</si>
  <si>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</si>
  <si>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</si>
  <si>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</si>
  <si>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</si>
  <si>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</si>
  <si>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</si>
  <si>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</si>
  <si>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</si>
  <si>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</si>
  <si>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</si>
  <si>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</si>
  <si>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</si>
  <si>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</si>
  <si>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</si>
  <si>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</si>
  <si>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</si>
  <si>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</si>
  <si>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</si>
  <si>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</si>
  <si>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</si>
  <si>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</si>
  <si>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</si>
  <si>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</si>
  <si>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</si>
  <si>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</si>
  <si>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</si>
  <si>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</si>
  <si>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</si>
  <si>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</si>
  <si>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</si>
  <si>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</si>
  <si>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</si>
  <si>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</si>
  <si>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</si>
  <si>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</si>
  <si>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</si>
  <si>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</si>
  <si>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</si>
  <si>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</si>
  <si>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</si>
  <si>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</si>
  <si>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</si>
  <si>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</si>
  <si>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</si>
  <si>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</si>
  <si>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</si>
  <si>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</si>
  <si>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</si>
  <si>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</si>
  <si>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</si>
  <si>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</si>
  <si>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</si>
  <si>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</si>
  <si>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</si>
  <si>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</si>
  <si>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</si>
  <si>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</si>
  <si>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</si>
  <si>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</si>
  <si>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</si>
  <si>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</si>
  <si>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</si>
  <si>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</si>
  <si>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</si>
  <si>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</si>
  <si>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</si>
  <si>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</si>
  <si>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</si>
  <si>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</si>
  <si>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</si>
  <si>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</si>
  <si>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</si>
  <si>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</si>
  <si>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</si>
  <si>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</si>
  <si>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</si>
  <si>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</si>
  <si>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</si>
  <si>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</si>
  <si>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</si>
  <si>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</si>
  <si>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</si>
  <si>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</si>
  <si>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</si>
  <si>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</si>
  <si>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</si>
  <si>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</si>
  <si>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</si>
  <si>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</si>
  <si>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</si>
  <si>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</si>
  <si>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</si>
  <si>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</si>
  <si>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</si>
  <si>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</si>
  <si>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</si>
  <si>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</si>
  <si>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</si>
  <si>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</si>
  <si>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</si>
  <si>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</si>
  <si>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</si>
  <si>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</si>
  <si>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</si>
  <si>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</si>
  <si>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</si>
  <si>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</si>
  <si>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</si>
  <si>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</si>
  <si>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</si>
  <si>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</si>
  <si>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</si>
  <si>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</si>
  <si>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</si>
  <si>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</si>
  <si>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</si>
  <si>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</si>
  <si>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</si>
  <si>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</si>
  <si>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</si>
  <si>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</si>
  <si>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</si>
  <si>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</si>
  <si>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</si>
  <si>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</si>
  <si>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</si>
  <si>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</si>
  <si>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</si>
  <si>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</si>
  <si>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</si>
  <si>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</si>
  <si>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</si>
  <si>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</si>
  <si>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</si>
  <si>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</si>
  <si>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</si>
  <si>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</si>
  <si>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</si>
  <si>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</si>
  <si>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</si>
  <si>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</si>
  <si>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</si>
  <si>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</si>
  <si>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</si>
  <si>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</si>
  <si>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</si>
  <si>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</si>
  <si>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</si>
  <si>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</si>
  <si>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</si>
  <si>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</si>
  <si>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</si>
  <si>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</si>
  <si>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</si>
  <si>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</si>
  <si>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</si>
  <si>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</si>
  <si>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</si>
  <si>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</si>
  <si>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</si>
  <si>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</si>
  <si>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</si>
  <si>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</si>
  <si>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</si>
  <si>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</si>
  <si>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</si>
  <si>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</si>
  <si>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</si>
  <si>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</si>
  <si>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</si>
  <si>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</si>
  <si>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</si>
  <si>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</si>
  <si>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</si>
  <si>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</si>
  <si>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</si>
  <si>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</si>
  <si>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</si>
  <si>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</si>
  <si>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</si>
  <si>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</si>
  <si>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</si>
  <si>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</si>
  <si>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</si>
  <si>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</si>
  <si>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</si>
  <si>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</si>
  <si>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</si>
  <si>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</si>
  <si>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</si>
  <si>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</si>
  <si>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</si>
  <si>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</si>
  <si>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</si>
  <si>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</si>
  <si>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</si>
  <si>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</si>
  <si>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</si>
  <si>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</si>
  <si>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</si>
  <si>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</si>
  <si>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</si>
  <si>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</si>
  <si>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</si>
  <si>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</si>
  <si>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</si>
  <si>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</si>
  <si>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</si>
  <si>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</si>
  <si>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</si>
  <si>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</si>
  <si>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</si>
  <si>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</si>
  <si>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</si>
  <si>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</si>
  <si>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</si>
  <si>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</si>
  <si>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</si>
  <si>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</si>
  <si>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</si>
  <si>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</si>
  <si>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</si>
  <si>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</si>
  <si>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</si>
  <si>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</si>
  <si>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</si>
  <si>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</si>
  <si>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</si>
  <si>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</si>
  <si>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</si>
  <si>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</si>
  <si>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</si>
  <si>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</si>
  <si>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</si>
  <si>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</si>
  <si>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</si>
  <si>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</si>
  <si>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</si>
  <si>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</si>
  <si>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</si>
  <si>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</si>
  <si>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</si>
  <si>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</si>
  <si>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</si>
  <si>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</si>
  <si>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</si>
  <si>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</si>
  <si>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</si>
  <si>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</si>
  <si>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</si>
  <si>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</si>
  <si>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</si>
  <si>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</si>
  <si>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</si>
  <si>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</si>
  <si>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</si>
  <si>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</si>
  <si>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</si>
  <si>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</si>
  <si>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</si>
  <si>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</si>
  <si>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</si>
  <si>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</si>
  <si>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</si>
  <si>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</si>
  <si>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</si>
  <si>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</si>
  <si>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</si>
  <si>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</si>
  <si>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</si>
  <si>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</si>
  <si>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</si>
  <si>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</si>
  <si>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</si>
  <si>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</si>
  <si>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</si>
  <si>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</si>
  <si>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</si>
  <si>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</si>
  <si>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</si>
  <si>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</si>
  <si>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</si>
  <si>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</si>
  <si>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</si>
  <si>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</si>
  <si>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</si>
  <si>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</si>
  <si>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</si>
  <si>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</si>
  <si>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</si>
  <si>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</si>
  <si>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</si>
  <si>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</si>
  <si>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</si>
  <si>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</si>
  <si>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</si>
  <si>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</si>
  <si>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</si>
  <si>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</si>
  <si>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</si>
  <si>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</si>
  <si>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</si>
  <si>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</si>
  <si>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</si>
  <si>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</si>
  <si>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</si>
  <si>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</si>
  <si>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</si>
  <si>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</si>
  <si>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</si>
  <si>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</si>
  <si>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</si>
  <si>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</si>
  <si>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</si>
  <si>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</si>
  <si>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</si>
  <si>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</si>
  <si>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</si>
  <si>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</si>
  <si>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</si>
  <si>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</si>
  <si>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</si>
  <si>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</si>
  <si>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</si>
  <si>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</si>
  <si>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</si>
  <si>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</si>
  <si>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</si>
  <si>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</si>
  <si>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</si>
  <si>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</si>
  <si>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</si>
  <si>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</si>
  <si>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</si>
  <si>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</si>
  <si>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</si>
  <si>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</si>
  <si>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</si>
  <si>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</si>
  <si>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</si>
  <si>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</si>
  <si>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</si>
  <si>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</si>
  <si>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</si>
  <si>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</si>
  <si>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</si>
  <si>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</si>
  <si>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</si>
  <si>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</si>
  <si>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</si>
  <si>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</si>
  <si>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</si>
  <si>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</si>
  <si>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</si>
  <si>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</si>
  <si>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</si>
  <si>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</si>
  <si>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</si>
  <si>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</si>
  <si>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</si>
  <si>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</si>
  <si>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</si>
  <si>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</si>
  <si>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</si>
  <si>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</si>
  <si>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</si>
  <si>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</si>
  <si>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</si>
  <si>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</si>
  <si>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</si>
  <si>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</si>
  <si>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</si>
  <si>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</si>
  <si>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</si>
  <si>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</si>
  <si>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</si>
  <si>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</si>
  <si>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</si>
  <si>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</si>
  <si>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</si>
  <si>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</si>
  <si>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</si>
  <si>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</si>
  <si>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</si>
  <si>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</si>
  <si>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</si>
  <si>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</si>
  <si>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</si>
  <si>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</si>
  <si>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</si>
  <si>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</si>
  <si>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</si>
  <si>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</si>
  <si>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</si>
  <si>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</si>
  <si>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</si>
  <si>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</si>
  <si>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</si>
  <si>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</si>
  <si>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</si>
  <si>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</si>
  <si>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</si>
  <si>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</si>
  <si>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</si>
  <si>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</si>
  <si>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</si>
  <si>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</si>
  <si>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</si>
  <si>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</si>
  <si>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</si>
  <si>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</si>
  <si>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</si>
  <si>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</si>
  <si>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</si>
  <si>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</si>
  <si>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</si>
  <si>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</si>
  <si>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</si>
  <si>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</si>
  <si>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</si>
  <si>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</si>
  <si>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</si>
  <si>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</si>
  <si>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</si>
  <si>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</si>
  <si>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</si>
  <si>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</si>
  <si>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</si>
  <si>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</si>
  <si>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</si>
  <si>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</si>
  <si>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</si>
  <si>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</si>
  <si>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</si>
  <si>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</si>
  <si>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</si>
  <si>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</si>
  <si>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</si>
  <si>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</si>
  <si>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</si>
  <si>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</si>
  <si>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</si>
  <si>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</si>
  <si>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</si>
  <si>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</si>
  <si>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</si>
  <si>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</si>
  <si>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</si>
  <si>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</si>
  <si>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</si>
  <si>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</si>
  <si>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</si>
  <si>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</si>
  <si>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</si>
  <si>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</si>
  <si>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</si>
  <si>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</si>
  <si>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</si>
  <si>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</si>
  <si>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</si>
  <si>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</si>
  <si>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</si>
  <si>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</si>
  <si>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</si>
  <si>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</si>
  <si>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</si>
  <si>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</si>
  <si>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</si>
  <si>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</si>
  <si>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</si>
  <si>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</si>
  <si>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</si>
  <si>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</si>
  <si>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</si>
  <si>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</si>
  <si>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</si>
  <si>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</si>
  <si>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</si>
  <si>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</si>
  <si>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</si>
  <si>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</si>
  <si>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</si>
  <si>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</si>
  <si>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</si>
  <si>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</si>
  <si>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</si>
  <si>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</si>
  <si>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</si>
  <si>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</si>
  <si>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</si>
  <si>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</si>
  <si>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</si>
  <si>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</si>
  <si>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</si>
  <si>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</si>
  <si>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</si>
  <si>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</si>
  <si>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</si>
  <si>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</si>
  <si>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</si>
  <si>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</si>
  <si>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</si>
  <si>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</si>
  <si>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</si>
  <si>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</si>
  <si>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</si>
  <si>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</si>
  <si>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</si>
  <si>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</si>
  <si>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</si>
  <si>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</si>
  <si>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</si>
  <si>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</si>
  <si>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</si>
  <si>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</si>
  <si>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</si>
  <si>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</si>
  <si>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</si>
  <si>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</si>
  <si>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</si>
  <si>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</si>
  <si>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</si>
  <si>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</si>
  <si>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</si>
  <si>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</si>
  <si>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</si>
  <si>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</si>
  <si>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</si>
  <si>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</si>
  <si>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</si>
  <si>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</si>
  <si>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</si>
  <si>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</si>
  <si>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</si>
  <si>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</si>
  <si>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</si>
  <si>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</si>
  <si>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</si>
  <si>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</si>
  <si>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</si>
  <si>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</si>
  <si>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</si>
  <si>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</si>
  <si>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</si>
  <si>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</si>
  <si>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</si>
  <si>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</si>
  <si>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</si>
  <si>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</si>
  <si>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</si>
  <si>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</si>
  <si>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</si>
  <si>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</si>
  <si>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</si>
  <si>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</si>
  <si>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</si>
  <si>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</si>
  <si>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</si>
  <si>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</si>
  <si>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</si>
  <si>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</si>
  <si>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</si>
  <si>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</si>
  <si>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</si>
  <si>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</si>
  <si>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</si>
  <si>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</si>
  <si>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</si>
  <si>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</si>
  <si>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</si>
  <si>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</si>
  <si>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</si>
  <si>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</si>
  <si>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</si>
  <si>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</si>
  <si>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</si>
  <si>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</si>
  <si>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</si>
  <si>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</si>
  <si>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</si>
  <si>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</si>
  <si>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</si>
  <si>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</si>
  <si>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</si>
  <si>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</si>
  <si>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</si>
  <si>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</si>
  <si>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</si>
  <si>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</si>
  <si>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</si>
  <si>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</si>
  <si>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</si>
  <si>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</si>
  <si>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</si>
  <si>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</si>
  <si>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</si>
  <si>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</si>
  <si>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</si>
  <si>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</si>
  <si>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</si>
  <si>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</si>
  <si>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</si>
  <si>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</si>
  <si>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</si>
  <si>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</si>
  <si>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</si>
  <si>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</si>
  <si>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</si>
  <si>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</si>
  <si>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</si>
  <si>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</si>
  <si>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</si>
  <si>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</si>
  <si>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</si>
  <si>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</si>
  <si>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</si>
  <si>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</si>
  <si>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</si>
  <si>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</si>
  <si>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</si>
  <si>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</si>
  <si>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</si>
  <si>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</si>
  <si>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</si>
  <si>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</si>
  <si>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</si>
  <si>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</si>
  <si>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</si>
  <si>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</si>
  <si>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</si>
  <si>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</si>
  <si>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</si>
  <si>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</si>
  <si>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</si>
  <si>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</si>
  <si>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</si>
  <si>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</si>
  <si>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</si>
  <si>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</si>
  <si>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</si>
  <si>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</si>
  <si>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</si>
  <si>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</si>
  <si>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</si>
  <si>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</si>
  <si>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</si>
  <si>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</si>
  <si>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</si>
  <si>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</si>
  <si>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</si>
  <si>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</si>
  <si>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</si>
  <si>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</si>
  <si>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</si>
  <si>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</si>
  <si>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</si>
  <si>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</si>
  <si>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</si>
  <si>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</si>
  <si>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</si>
  <si>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</si>
  <si>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</si>
  <si>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</si>
  <si>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</si>
  <si>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</si>
  <si>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</si>
  <si>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</si>
  <si>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</si>
  <si>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</si>
  <si>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</si>
  <si>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</si>
  <si>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</si>
  <si>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</si>
  <si>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</si>
  <si>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</si>
  <si>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</si>
  <si>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</si>
  <si>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</si>
  <si>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</si>
  <si>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</si>
  <si>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</si>
  <si>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</si>
  <si>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</si>
  <si>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</si>
  <si>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</si>
  <si>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</si>
  <si>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</si>
  <si>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</si>
  <si>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</si>
  <si>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</si>
  <si>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</si>
  <si>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</si>
  <si>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</si>
  <si>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</si>
  <si>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</si>
  <si>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</si>
  <si>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</si>
  <si>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</si>
  <si>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</si>
  <si>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</si>
  <si>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</si>
  <si>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</si>
  <si>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</si>
  <si>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</si>
  <si>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</si>
  <si>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</si>
  <si>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</si>
  <si>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</si>
  <si>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</si>
  <si>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</si>
  <si>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</si>
  <si>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</si>
  <si>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</si>
  <si>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</si>
  <si>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</si>
  <si>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</si>
  <si>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</si>
  <si>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</si>
  <si>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</si>
  <si>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</si>
  <si>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</si>
  <si>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</si>
  <si>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</si>
  <si>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</si>
  <si>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</si>
  <si>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</si>
  <si>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</si>
  <si>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</si>
  <si>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</si>
  <si>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</si>
  <si>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</si>
  <si>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</si>
  <si>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</si>
  <si>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</si>
  <si>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</si>
  <si>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</si>
  <si>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</si>
  <si>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</si>
  <si>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</si>
  <si>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</si>
  <si>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</si>
  <si>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</si>
  <si>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</si>
  <si>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</si>
  <si>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</si>
  <si>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</si>
  <si>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</si>
  <si>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</si>
  <si>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</si>
  <si>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</si>
  <si>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</si>
  <si>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</si>
  <si>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</si>
  <si>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</si>
  <si>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</si>
  <si>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</si>
  <si>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</si>
  <si>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</si>
  <si>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</si>
  <si>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</si>
  <si>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</si>
  <si>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</si>
  <si>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</si>
  <si>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</si>
  <si>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</si>
  <si>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</si>
  <si>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</si>
  <si>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</si>
  <si>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</si>
  <si>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</si>
  <si>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</si>
  <si>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</si>
  <si>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</si>
  <si>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</si>
  <si>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</si>
  <si>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</si>
  <si>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</si>
  <si>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</si>
  <si>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</si>
  <si>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</si>
  <si>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</si>
  <si>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</si>
  <si>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</si>
  <si>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</si>
  <si>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</si>
  <si>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</si>
  <si>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</si>
  <si>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</si>
  <si>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</si>
  <si>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</si>
  <si>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</si>
  <si>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</si>
  <si>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</si>
  <si>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</si>
  <si>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</si>
  <si>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</si>
  <si>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</si>
  <si>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</si>
  <si>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</si>
  <si>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</si>
  <si>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</si>
  <si>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</si>
  <si>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</si>
  <si>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</si>
  <si>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</si>
  <si>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</si>
  <si>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</si>
  <si>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</si>
  <si>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</si>
  <si>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</si>
  <si>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</si>
  <si>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</si>
  <si>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</si>
  <si>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</si>
  <si>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</si>
  <si>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</si>
  <si>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</si>
  <si>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</si>
  <si>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</si>
  <si>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</si>
  <si>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</si>
  <si>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</si>
  <si>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</si>
  <si>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</si>
  <si>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</si>
  <si>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</si>
  <si>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</si>
  <si>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</si>
  <si>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</si>
  <si>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</si>
  <si>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</si>
  <si>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</si>
  <si>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</si>
  <si>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</si>
  <si>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</si>
  <si>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</si>
  <si>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</si>
  <si>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</si>
  <si>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</si>
  <si>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</si>
  <si>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</si>
  <si>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</si>
  <si>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</si>
  <si>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</si>
  <si>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</si>
  <si>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</si>
  <si>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</si>
  <si>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</si>
  <si>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</si>
  <si>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</si>
  <si>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</si>
  <si>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</si>
  <si>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</si>
  <si>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</si>
  <si>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</si>
  <si>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</si>
  <si>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</si>
  <si>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</si>
  <si>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</si>
  <si>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</si>
  <si>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</si>
  <si>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</si>
  <si>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</si>
  <si>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</si>
  <si>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</si>
  <si>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</si>
  <si>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</si>
  <si>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</si>
  <si>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</si>
  <si>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</si>
  <si>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</si>
  <si>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</si>
  <si>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</si>
  <si>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</si>
  <si>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</si>
  <si>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</si>
  <si>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</si>
  <si>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</si>
  <si>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</si>
  <si>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</si>
  <si>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</si>
  <si>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</si>
  <si>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</si>
  <si>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</si>
  <si>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</si>
  <si>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</si>
  <si>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</si>
  <si>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</si>
  <si>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</si>
  <si>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</si>
  <si>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</si>
  <si>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</si>
  <si>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</si>
  <si>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</si>
  <si>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</si>
  <si>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</si>
  <si>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</si>
  <si>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</si>
  <si>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</si>
  <si>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</si>
  <si>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</si>
  <si>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</si>
  <si>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</si>
  <si>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</si>
  <si>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</si>
  <si>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</si>
  <si>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</si>
  <si>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</si>
  <si>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</si>
  <si>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</si>
  <si>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</si>
  <si>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</si>
  <si>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</si>
  <si>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</si>
  <si>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</si>
  <si>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</si>
  <si>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</si>
  <si>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</si>
  <si>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</si>
  <si>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</si>
  <si>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</si>
  <si>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</si>
  <si>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</si>
  <si>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</si>
  <si>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</si>
  <si>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</si>
  <si>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</si>
  <si>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</si>
  <si>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</si>
  <si>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</si>
  <si>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</si>
  <si>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</si>
  <si>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</si>
  <si>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</si>
  <si>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</si>
  <si>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</si>
  <si>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</si>
  <si>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</si>
  <si>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</si>
  <si>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</si>
  <si>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</si>
  <si>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</si>
  <si>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</si>
  <si>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</si>
  <si>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</si>
  <si>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</si>
  <si>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</si>
  <si>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</si>
  <si>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</si>
  <si>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</si>
  <si>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</si>
  <si>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</si>
  <si>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</si>
  <si>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</si>
  <si>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</si>
  <si>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</si>
  <si>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</si>
  <si>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</si>
  <si>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</si>
  <si>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</si>
  <si>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</si>
  <si>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</si>
  <si>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</si>
  <si>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</si>
  <si>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</si>
  <si>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</si>
  <si>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</si>
  <si>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</si>
  <si>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</si>
  <si>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</si>
  <si>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</si>
  <si>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</si>
  <si>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</si>
  <si>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</si>
  <si>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</si>
  <si>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</si>
  <si>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</si>
  <si>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</si>
  <si>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</si>
  <si>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</si>
  <si>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</si>
  <si>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</si>
  <si>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</si>
  <si>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</si>
  <si>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</si>
  <si>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</si>
  <si>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</si>
  <si>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</si>
  <si>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</si>
  <si>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</si>
  <si>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</si>
  <si>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</si>
  <si>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</si>
  <si>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</si>
  <si>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</si>
  <si>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</si>
  <si>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</si>
  <si>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</si>
  <si>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</si>
  <si>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</si>
  <si>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</si>
  <si>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</si>
  <si>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</si>
  <si>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</si>
  <si>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</si>
  <si>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</si>
  <si>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</si>
  <si>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</si>
  <si>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</si>
  <si>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</si>
  <si>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</si>
  <si>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</si>
  <si>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</si>
  <si>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</si>
  <si>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</si>
  <si>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</si>
  <si>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</si>
  <si>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</si>
  <si>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</si>
  <si>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</si>
  <si>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</si>
  <si>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</si>
  <si>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</si>
  <si>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</si>
  <si>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</si>
  <si>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</si>
  <si>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</si>
  <si>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</si>
  <si>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</si>
  <si>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</si>
  <si>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</si>
  <si>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</si>
  <si>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</si>
  <si>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</si>
  <si>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</si>
  <si>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</si>
  <si>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</si>
  <si>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</si>
  <si>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</si>
  <si>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</si>
  <si>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</si>
  <si>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</si>
  <si>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</si>
  <si>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</si>
  <si>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</si>
  <si>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</si>
  <si>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</si>
  <si>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</si>
  <si>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</si>
  <si>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</si>
  <si>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</si>
  <si>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</si>
  <si>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</si>
  <si>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</si>
  <si>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</si>
  <si>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</si>
  <si>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</si>
  <si>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</si>
  <si>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</si>
  <si>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</si>
  <si>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</si>
  <si>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</si>
  <si>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</si>
  <si>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</si>
  <si>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</si>
  <si>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</si>
  <si>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</si>
  <si>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</si>
  <si>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</si>
  <si>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</si>
  <si>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</si>
  <si>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</si>
  <si>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</si>
  <si>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</si>
  <si>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</si>
  <si>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</si>
  <si>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</si>
  <si>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</si>
  <si>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</si>
  <si>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</si>
  <si>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</si>
  <si>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</si>
  <si>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</si>
  <si>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</si>
  <si>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</si>
  <si>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</si>
  <si>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</si>
  <si>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</si>
  <si>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</si>
  <si>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</si>
  <si>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</si>
  <si>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</si>
  <si>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</si>
  <si>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</si>
  <si>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</si>
  <si>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</si>
  <si>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</si>
  <si>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</si>
  <si>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</si>
  <si>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</si>
  <si>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</si>
  <si>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</si>
  <si>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</si>
  <si>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</si>
  <si>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</si>
  <si>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</si>
  <si>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</si>
  <si>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</si>
  <si>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</si>
  <si>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</si>
  <si>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</si>
  <si>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</si>
  <si>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</si>
  <si>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</si>
  <si>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</si>
  <si>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</si>
  <si>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</si>
  <si>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</si>
  <si>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</si>
  <si>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</si>
  <si>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</si>
  <si>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</si>
  <si>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</si>
  <si>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</si>
  <si>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</si>
  <si>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</si>
  <si>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</si>
  <si>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</si>
  <si>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</si>
  <si>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</si>
  <si>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</si>
  <si>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</si>
  <si>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</si>
  <si>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</si>
  <si>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</si>
  <si>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</si>
  <si>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</si>
  <si>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</si>
  <si>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</si>
  <si>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</si>
  <si>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</si>
  <si>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</si>
  <si>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</si>
  <si>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</si>
  <si>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</si>
  <si>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</si>
  <si>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</si>
  <si>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</si>
  <si>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</si>
  <si>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</si>
  <si>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</si>
  <si>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</si>
  <si>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</si>
  <si>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</si>
  <si>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</si>
  <si>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</si>
  <si>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</si>
  <si>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</si>
  <si>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</si>
  <si>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</si>
  <si>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</si>
  <si>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</si>
  <si>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</si>
  <si>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</si>
  <si>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</si>
  <si>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</si>
  <si>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</si>
  <si>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</si>
  <si>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</si>
  <si>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</si>
  <si>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</si>
  <si>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</si>
  <si>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</si>
  <si>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</si>
  <si>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</si>
  <si>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</si>
  <si>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</si>
  <si>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</si>
  <si>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</si>
  <si>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</si>
  <si>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</si>
  <si>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</si>
  <si>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</si>
  <si>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</si>
  <si>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</si>
  <si>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</si>
  <si>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</si>
  <si>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</si>
  <si>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</si>
  <si>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</si>
  <si>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</si>
  <si>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</si>
  <si>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</si>
  <si>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</si>
  <si>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</si>
  <si>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</si>
  <si>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</si>
  <si>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</si>
  <si>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</si>
  <si>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</si>
  <si>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</si>
  <si>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</si>
  <si>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</si>
  <si>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</si>
  <si>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</si>
  <si>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</si>
  <si>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</si>
  <si>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</si>
  <si>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</si>
  <si>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</si>
  <si>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</si>
  <si>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</si>
  <si>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</si>
  <si>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</si>
  <si>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</si>
  <si>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</si>
  <si>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</si>
  <si>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</si>
  <si>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</si>
  <si>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</si>
  <si>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</si>
  <si>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</si>
  <si>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</si>
  <si>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</si>
  <si>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</si>
  <si>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</si>
  <si>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</si>
  <si>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</si>
  <si>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</si>
  <si>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</si>
  <si>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</si>
  <si>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</si>
  <si>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</si>
  <si>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</si>
  <si>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</si>
  <si>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</si>
  <si>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</si>
  <si>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</si>
  <si>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</si>
  <si>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</si>
  <si>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</si>
  <si>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</si>
  <si>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</si>
  <si>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</si>
  <si>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</si>
  <si>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</si>
  <si>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</si>
  <si>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</si>
  <si>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</si>
  <si>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</si>
  <si>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</si>
  <si>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</si>
  <si>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</si>
  <si>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</si>
  <si>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</si>
  <si>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</si>
  <si>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</si>
  <si>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</si>
  <si>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</si>
  <si>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</si>
  <si>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</si>
  <si>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</si>
  <si>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</si>
  <si>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</si>
  <si>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</si>
  <si>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</si>
  <si>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</si>
  <si>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</si>
  <si>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</si>
  <si>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</si>
  <si>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</si>
  <si>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</si>
  <si>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</si>
  <si>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</si>
  <si>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</si>
  <si>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</si>
  <si>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</si>
  <si>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</si>
  <si>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</si>
  <si>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</si>
  <si>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</si>
  <si>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</si>
  <si>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</si>
  <si>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</si>
  <si>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</si>
  <si>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</si>
  <si>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</si>
  <si>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</si>
  <si>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</si>
  <si>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</si>
  <si>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</si>
  <si>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</si>
  <si>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</si>
  <si>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</si>
  <si>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</si>
  <si>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</si>
  <si>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</si>
  <si>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</si>
  <si>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</si>
  <si>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</si>
  <si>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</si>
  <si>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</si>
  <si>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</si>
  <si>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</si>
  <si>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</si>
  <si>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</si>
  <si>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</si>
  <si>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</si>
  <si>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</si>
  <si>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</si>
  <si>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</si>
  <si>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</si>
  <si>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</si>
  <si>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</si>
  <si>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</si>
  <si>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</si>
  <si>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</si>
  <si>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</si>
  <si>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</si>
  <si>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</si>
  <si>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</si>
  <si>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</si>
  <si>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</si>
  <si>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</si>
  <si>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</si>
  <si>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</si>
  <si>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</si>
  <si>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</si>
  <si>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</si>
  <si>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</si>
  <si>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</si>
  <si>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</si>
  <si>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</si>
  <si>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</si>
  <si>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</si>
  <si>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</si>
  <si>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</si>
  <si>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</si>
  <si>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</si>
  <si>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</si>
  <si>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</si>
  <si>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</si>
  <si>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</si>
  <si>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</si>
  <si>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</si>
  <si>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</si>
  <si>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</si>
  <si>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</si>
  <si>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</si>
  <si>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</si>
  <si>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</si>
  <si>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</si>
  <si>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</si>
  <si>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</si>
  <si>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</si>
  <si>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</si>
  <si>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</si>
  <si>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</si>
  <si>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</si>
  <si>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</si>
  <si>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</si>
  <si>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</si>
  <si>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</si>
  <si>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</si>
  <si>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</si>
  <si>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</si>
  <si>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</si>
  <si>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</si>
  <si>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</si>
  <si>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</si>
  <si>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</si>
  <si>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</si>
  <si>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</si>
  <si>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</si>
  <si>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</si>
  <si>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</si>
  <si>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</si>
  <si>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</si>
  <si>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</si>
  <si>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</si>
  <si>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</si>
  <si>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</si>
  <si>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</si>
  <si>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</si>
  <si>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</si>
  <si>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</si>
  <si>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</si>
  <si>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</si>
  <si>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</si>
  <si>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</si>
  <si>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</si>
  <si>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</si>
  <si>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</si>
  <si>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</si>
  <si>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</si>
  <si>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</si>
  <si>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</si>
  <si>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</si>
  <si>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</si>
  <si>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</si>
  <si>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</si>
  <si>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</si>
  <si>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</si>
  <si>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</si>
  <si>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</si>
  <si>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</si>
  <si>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</si>
  <si>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</si>
  <si>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</si>
  <si>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</si>
  <si>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</si>
  <si>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</si>
  <si>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</si>
  <si>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</si>
  <si>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</si>
  <si>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</si>
  <si>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</si>
  <si>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</si>
  <si>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</si>
  <si>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</si>
  <si>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</si>
  <si>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</si>
  <si>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</si>
  <si>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</si>
  <si>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</si>
  <si>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</si>
  <si>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</si>
  <si>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</si>
  <si>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</si>
  <si>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</si>
  <si>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</si>
  <si>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</si>
  <si>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</si>
  <si>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</si>
  <si>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</si>
  <si>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</si>
  <si>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</si>
  <si>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</si>
  <si>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</si>
  <si>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</si>
  <si>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</si>
  <si>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</si>
  <si>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</si>
  <si>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</si>
  <si>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</si>
  <si>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</si>
  <si>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</si>
  <si>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</si>
  <si>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</si>
  <si>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</si>
  <si>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</si>
  <si>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</si>
  <si>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</si>
  <si>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</si>
  <si>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</si>
  <si>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</si>
  <si>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</si>
  <si>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</si>
  <si>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</si>
  <si>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</si>
  <si>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</si>
  <si>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</si>
  <si>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</si>
  <si>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</si>
  <si>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</si>
  <si>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</si>
  <si>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</si>
  <si>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</si>
  <si>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</si>
  <si>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</si>
  <si>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</si>
  <si>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</si>
  <si>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</si>
  <si>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</si>
  <si>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</si>
  <si>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</si>
  <si>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</si>
  <si>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</si>
  <si>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</si>
  <si>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</si>
  <si>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</si>
  <si>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</si>
  <si>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</si>
  <si>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</si>
  <si>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</si>
  <si>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</si>
  <si>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</si>
  <si>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</si>
  <si>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</si>
  <si>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</si>
  <si>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</si>
  <si>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</si>
  <si>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</si>
  <si>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</si>
  <si>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</si>
  <si>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</si>
  <si>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</si>
  <si>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</si>
  <si>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</si>
  <si>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</si>
  <si>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</si>
  <si>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</si>
  <si>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</si>
  <si>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</si>
  <si>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</si>
  <si>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</si>
  <si>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</si>
  <si>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</si>
  <si>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</si>
  <si>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</si>
  <si>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</si>
  <si>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</si>
  <si>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</si>
  <si>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</si>
  <si>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</si>
  <si>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</si>
  <si>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</si>
  <si>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</si>
  <si>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</si>
  <si>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</si>
  <si>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</si>
  <si>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</si>
  <si>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</si>
  <si>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</si>
  <si>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</si>
  <si>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</si>
  <si>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</si>
  <si>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</si>
  <si>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</si>
  <si>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</si>
  <si>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</si>
  <si>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</si>
  <si>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</si>
  <si>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</si>
  <si>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</si>
  <si>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</si>
  <si>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</si>
  <si>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</si>
  <si>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</si>
  <si>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</si>
  <si>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</si>
  <si>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</si>
  <si>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</si>
  <si>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</si>
  <si>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</si>
  <si>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</si>
  <si>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</si>
  <si>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</si>
  <si>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</si>
  <si>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</si>
  <si>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</si>
  <si>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</si>
  <si>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</si>
  <si>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</si>
  <si>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</si>
  <si>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</si>
  <si>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</si>
  <si>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</si>
  <si>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</si>
  <si>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</si>
  <si>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</si>
  <si>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</si>
  <si>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</si>
  <si>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</si>
  <si>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</si>
  <si>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</si>
  <si>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</si>
  <si>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</si>
  <si>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</si>
  <si>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</si>
  <si>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</si>
  <si>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</si>
  <si>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</si>
  <si>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</si>
  <si>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</si>
  <si>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</si>
  <si>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</si>
  <si>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</si>
  <si>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</si>
  <si>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</si>
  <si>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</si>
  <si>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</si>
  <si>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</si>
  <si>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</si>
  <si>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</si>
  <si>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</si>
  <si>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</si>
  <si>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</si>
  <si>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</si>
  <si>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</si>
  <si>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</si>
  <si>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</si>
  <si>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</si>
  <si>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</si>
  <si>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</si>
  <si>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</si>
  <si>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</si>
  <si>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</si>
  <si>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</si>
  <si>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</si>
  <si>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</si>
  <si>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</si>
  <si>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</si>
  <si>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</si>
  <si>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</si>
  <si>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</si>
  <si>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</si>
  <si>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</si>
  <si>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</si>
  <si>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</si>
  <si>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</si>
  <si>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</si>
  <si>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</si>
  <si>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</si>
  <si>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</si>
  <si>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</si>
  <si>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</si>
  <si>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</si>
  <si>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</si>
  <si>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</si>
  <si>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</si>
  <si>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</si>
  <si>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</si>
  <si>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</si>
  <si>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</si>
  <si>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</si>
  <si>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</si>
  <si>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</si>
  <si>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</si>
  <si>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</si>
  <si>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</si>
  <si>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</si>
  <si>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</si>
  <si>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</si>
  <si>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</si>
  <si>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</si>
  <si>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</si>
  <si>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</si>
  <si>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</si>
  <si>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</si>
  <si>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</si>
  <si>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</si>
  <si>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</si>
  <si>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</si>
  <si>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</si>
  <si>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</si>
  <si>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</si>
  <si>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</si>
  <si>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</si>
  <si>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</si>
  <si>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</si>
  <si>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</si>
  <si>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</si>
  <si>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</si>
  <si>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</si>
  <si>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</si>
  <si>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</si>
  <si>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</si>
  <si>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</si>
  <si>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</si>
  <si>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</si>
  <si>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</si>
  <si>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</si>
  <si>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</si>
  <si>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</si>
  <si>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</si>
  <si>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</si>
  <si>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</si>
  <si>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</si>
  <si>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</si>
  <si>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</si>
  <si>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</si>
  <si>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</si>
  <si>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</si>
  <si>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</si>
  <si>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</si>
  <si>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</si>
  <si>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</si>
  <si>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</si>
  <si>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</si>
  <si>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</si>
  <si>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</si>
  <si>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</si>
  <si>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</si>
  <si>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</si>
  <si>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</si>
  <si>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</si>
  <si>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</si>
  <si>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</si>
  <si>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</si>
  <si>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</si>
  <si>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</si>
  <si>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</si>
  <si>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</si>
  <si>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</si>
  <si>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</si>
  <si>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</si>
  <si>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</si>
  <si>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</si>
  <si>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</si>
  <si>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</si>
  <si>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</si>
  <si>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</si>
  <si>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</si>
  <si>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</si>
  <si>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</si>
  <si>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</si>
  <si>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</si>
  <si>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</si>
  <si>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</si>
  <si>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</si>
  <si>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</si>
  <si>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</si>
  <si>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</si>
  <si>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</si>
  <si>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</si>
  <si>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</si>
  <si>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</si>
  <si>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</si>
  <si>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</si>
  <si>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</si>
  <si>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</si>
  <si>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</si>
  <si>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</si>
  <si>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</si>
  <si>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</si>
  <si>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</si>
  <si>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</si>
  <si>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</si>
  <si>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</si>
  <si>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</si>
  <si>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</si>
  <si>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</si>
  <si>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</si>
  <si>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</si>
  <si>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</si>
  <si>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</si>
  <si>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</si>
  <si>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</si>
  <si>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</si>
  <si>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</si>
  <si>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</si>
  <si>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</si>
  <si>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</si>
  <si>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</si>
  <si>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</si>
  <si>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</si>
  <si>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</si>
  <si>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</si>
  <si>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</si>
  <si>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</si>
  <si>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</si>
  <si>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</si>
  <si>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</si>
  <si>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</si>
  <si>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</si>
  <si>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</si>
  <si>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</si>
  <si>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</si>
  <si>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</si>
  <si>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</si>
  <si>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</si>
  <si>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</si>
  <si>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</si>
  <si>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</si>
  <si>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</si>
  <si>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</si>
  <si>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</si>
  <si>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</si>
  <si>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</si>
  <si>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</si>
  <si>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</si>
  <si>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</si>
  <si>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</si>
  <si>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</si>
  <si>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</si>
  <si>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</si>
  <si>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</si>
  <si>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</si>
  <si>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</si>
  <si>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</si>
  <si>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</si>
  <si>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</si>
  <si>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</si>
  <si>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</si>
  <si>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</si>
  <si>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</si>
  <si>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</si>
  <si>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</si>
  <si>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</si>
  <si>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</si>
  <si>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</si>
  <si>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</si>
  <si>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</si>
  <si>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</si>
  <si>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</si>
  <si>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</si>
  <si>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</si>
  <si>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</si>
  <si>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</si>
  <si>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</si>
  <si>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</si>
  <si>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</si>
  <si>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</si>
  <si>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</si>
  <si>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</si>
  <si>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</si>
  <si>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</si>
  <si>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</si>
  <si>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</si>
  <si>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</si>
  <si>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</si>
  <si>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</si>
  <si>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</si>
  <si>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</si>
  <si>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</si>
  <si>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</si>
  <si>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</si>
  <si>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</si>
  <si>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</si>
  <si>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</si>
  <si>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</si>
  <si>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</si>
  <si>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</si>
  <si>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</si>
  <si>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</si>
  <si>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</si>
  <si>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</si>
  <si>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</si>
  <si>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</si>
  <si>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</si>
  <si>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</si>
  <si>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</si>
  <si>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</si>
  <si>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</si>
  <si>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</si>
  <si>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</si>
  <si>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</si>
  <si>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</si>
  <si>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</si>
  <si>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</si>
  <si>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</si>
  <si>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</si>
  <si>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</si>
  <si>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</si>
  <si>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</si>
  <si>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</si>
  <si>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</si>
  <si>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</si>
  <si>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</si>
  <si>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</si>
  <si>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</si>
  <si>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</si>
  <si>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</si>
  <si>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</si>
  <si>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</si>
  <si>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</si>
  <si>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</si>
  <si>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</si>
  <si>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</si>
  <si>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</si>
  <si>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</si>
  <si>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</si>
  <si>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</si>
  <si>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</si>
  <si>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</si>
  <si>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</si>
  <si>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</si>
  <si>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</si>
  <si>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</si>
  <si>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</si>
  <si>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</si>
  <si>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</si>
  <si>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</si>
  <si>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</si>
  <si>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</si>
  <si>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</si>
  <si>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</si>
  <si>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</si>
  <si>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</si>
  <si>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</si>
  <si>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</si>
  <si>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</si>
  <si>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</si>
  <si>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</si>
  <si>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</si>
  <si>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</si>
  <si>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</si>
  <si>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</si>
  <si>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</si>
  <si>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</si>
  <si>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</si>
  <si>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</si>
  <si>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</si>
  <si>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</si>
  <si>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</si>
  <si>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</si>
  <si>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</si>
  <si>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</si>
  <si>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</si>
  <si>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</si>
  <si>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</si>
  <si>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</si>
  <si>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</si>
  <si>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</si>
  <si>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</si>
  <si>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</si>
  <si>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</si>
  <si>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</si>
  <si>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</si>
  <si>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</si>
  <si>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</si>
  <si>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</si>
  <si>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</si>
  <si>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</si>
  <si>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</si>
  <si>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</si>
  <si>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</si>
  <si>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</si>
  <si>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</si>
  <si>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</si>
  <si>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</si>
  <si>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</si>
  <si>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</si>
  <si>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</si>
  <si>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</si>
  <si>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</si>
  <si>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</si>
  <si>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</si>
  <si>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</si>
  <si>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</si>
  <si>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</si>
  <si>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</si>
  <si>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</si>
  <si>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</si>
  <si>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</si>
  <si>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</si>
  <si>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</si>
  <si>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</si>
  <si>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</si>
  <si>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</si>
  <si>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</si>
  <si>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</si>
  <si>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</si>
  <si>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</si>
  <si>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</si>
  <si>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</si>
  <si>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</si>
  <si>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</si>
  <si>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</si>
  <si>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</si>
  <si>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</si>
  <si>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</si>
  <si>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</si>
  <si>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</si>
  <si>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</si>
  <si>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</si>
  <si>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</si>
  <si>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</si>
  <si>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</si>
  <si>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</si>
  <si>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</si>
  <si>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</si>
  <si>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</si>
  <si>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</si>
  <si>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</si>
  <si>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</si>
  <si>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</si>
  <si>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</si>
  <si>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</si>
  <si>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</si>
  <si>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</si>
  <si>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</si>
  <si>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</si>
  <si>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</si>
  <si>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</si>
  <si>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</si>
  <si>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</si>
  <si>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</si>
  <si>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</si>
  <si>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</si>
  <si>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</si>
  <si>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</si>
  <si>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</si>
  <si>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</si>
  <si>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</si>
  <si>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</si>
  <si>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</si>
  <si>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</si>
  <si>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</si>
  <si>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</si>
  <si>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</si>
  <si>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</si>
  <si>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</si>
  <si>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</si>
  <si>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</si>
  <si>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</si>
  <si>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</si>
  <si>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</si>
  <si>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</si>
  <si>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</si>
  <si>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</si>
  <si>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</si>
  <si>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</si>
  <si>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</si>
  <si>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</si>
  <si>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</si>
  <si>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</si>
  <si>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</si>
  <si>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</si>
  <si>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</si>
  <si>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</si>
  <si>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</si>
  <si>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</si>
  <si>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</si>
  <si>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</si>
  <si>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</si>
  <si>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</si>
  <si>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</si>
  <si>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</si>
  <si>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</si>
  <si>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</si>
  <si>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</si>
  <si>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</si>
  <si>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</si>
  <si>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</si>
  <si>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</si>
  <si>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</si>
  <si>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</si>
  <si>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</si>
  <si>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</si>
  <si>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</si>
  <si>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</si>
  <si>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</si>
  <si>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</si>
  <si>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</si>
  <si>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</si>
  <si>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</si>
  <si>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</si>
  <si>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</si>
  <si>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</si>
  <si>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</si>
  <si>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</si>
  <si>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</si>
  <si>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</si>
  <si>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</si>
  <si>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</si>
  <si>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</si>
  <si>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</si>
  <si>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</si>
  <si>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</si>
  <si>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</si>
  <si>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</si>
  <si>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</si>
  <si>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</si>
  <si>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</si>
  <si>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</si>
  <si>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</si>
  <si>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</si>
  <si>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</si>
  <si>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</si>
  <si>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</si>
  <si>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</si>
  <si>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</si>
  <si>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</si>
  <si>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</si>
  <si>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</si>
  <si>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</si>
  <si>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</si>
  <si>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</si>
  <si>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</si>
  <si>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</si>
  <si>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</si>
  <si>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</si>
  <si>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</si>
  <si>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</si>
  <si>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</si>
  <si>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</si>
  <si>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</si>
  <si>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</si>
  <si>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</si>
  <si>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</si>
  <si>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</si>
  <si>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</si>
  <si>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</si>
  <si>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</si>
  <si>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</si>
  <si>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</si>
  <si>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</si>
  <si>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</si>
  <si>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</si>
  <si>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</si>
  <si>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</si>
  <si>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</si>
  <si>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</si>
  <si>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</si>
  <si>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</si>
  <si>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</si>
  <si>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</si>
  <si>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</si>
  <si>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</si>
  <si>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</si>
  <si>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</si>
  <si>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</si>
  <si>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</si>
  <si>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</si>
  <si>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</si>
  <si>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</si>
  <si>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</si>
  <si>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</si>
  <si>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</si>
  <si>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</si>
  <si>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</si>
  <si>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</si>
  <si>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</si>
  <si>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</si>
  <si>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</si>
  <si>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</si>
  <si>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</si>
  <si>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</si>
  <si>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</si>
  <si>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</si>
  <si>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</si>
  <si>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</si>
  <si>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</si>
  <si>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</si>
  <si>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</si>
  <si>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</si>
  <si>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</si>
  <si>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</si>
  <si>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</si>
  <si>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</si>
  <si>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</si>
  <si>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</si>
  <si>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</si>
  <si>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</si>
  <si>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</si>
  <si>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</si>
  <si>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</si>
  <si>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</si>
  <si>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</si>
  <si>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</si>
  <si>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</si>
  <si>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</si>
  <si>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</si>
  <si>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</si>
  <si>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</si>
  <si>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</si>
  <si>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</si>
  <si>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</si>
  <si>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</si>
  <si>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</si>
  <si>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</si>
  <si>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</si>
  <si>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</si>
  <si>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</si>
  <si>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</si>
  <si>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</si>
  <si>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</si>
  <si>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</si>
  <si>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</si>
  <si>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</si>
  <si>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</si>
  <si>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</si>
  <si>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</si>
  <si>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</si>
  <si>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</si>
  <si>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</si>
  <si>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</si>
  <si>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</si>
  <si>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</si>
  <si>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</si>
  <si>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</si>
  <si>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</si>
  <si>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</si>
  <si>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</si>
  <si>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</si>
  <si>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</si>
  <si>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</si>
  <si>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</si>
  <si>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</si>
  <si>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</si>
  <si>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</si>
  <si>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</si>
  <si>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</si>
  <si>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</si>
  <si>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</si>
  <si>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</si>
  <si>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</si>
  <si>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</si>
  <si>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</si>
  <si>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</si>
  <si>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</si>
  <si>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</si>
  <si>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</si>
  <si>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</si>
  <si>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</si>
  <si>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</si>
  <si>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</si>
  <si>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</si>
  <si>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</si>
  <si>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</si>
  <si>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</si>
  <si>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</si>
  <si>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</si>
  <si>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</si>
  <si>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</si>
  <si>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</si>
  <si>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</si>
  <si>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</si>
  <si>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</si>
  <si>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</si>
  <si>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</si>
  <si>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</si>
  <si>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</si>
  <si>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</si>
  <si>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</si>
  <si>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</si>
  <si>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</si>
  <si>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</si>
  <si>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</si>
  <si>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</si>
  <si>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</si>
  <si>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</si>
  <si>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</si>
  <si>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</si>
  <si>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</si>
  <si>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</si>
  <si>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</si>
  <si>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</si>
  <si>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</si>
  <si>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</si>
  <si>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</si>
  <si>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</si>
  <si>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</si>
  <si>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</si>
  <si>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</si>
  <si>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</si>
  <si>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</si>
  <si>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</si>
  <si>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</si>
  <si>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</si>
  <si>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</si>
  <si>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</si>
  <si>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</si>
  <si>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</si>
  <si>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</si>
  <si>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</si>
  <si>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</si>
  <si>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</si>
  <si>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</si>
  <si>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</si>
  <si>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</si>
  <si>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</si>
  <si>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</si>
  <si>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</si>
  <si>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</si>
  <si>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</si>
  <si>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</si>
  <si>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</si>
  <si>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</si>
  <si>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</si>
  <si>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</si>
  <si>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</si>
  <si>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</si>
  <si>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</si>
  <si>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</si>
  <si>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</si>
  <si>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</si>
  <si>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</si>
  <si>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</si>
  <si>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</si>
  <si>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</si>
  <si>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</si>
  <si>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</si>
  <si>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</si>
  <si>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</si>
  <si>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</si>
  <si>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</si>
  <si>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</si>
  <si>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</si>
  <si>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</si>
  <si>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</si>
  <si>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</si>
  <si>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</si>
  <si>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</si>
  <si>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</si>
  <si>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</si>
  <si>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</si>
  <si>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</si>
  <si>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</si>
  <si>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</si>
  <si>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</si>
  <si>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</si>
  <si>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</si>
  <si>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</si>
  <si>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</si>
  <si>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</si>
  <si>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</si>
  <si>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</si>
  <si>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</si>
  <si>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</si>
  <si>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</si>
  <si>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</si>
  <si>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</si>
  <si>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</si>
  <si>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</si>
  <si>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</si>
  <si>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</si>
  <si>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</si>
  <si>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</si>
  <si>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</si>
  <si>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</si>
  <si>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</si>
  <si>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</si>
  <si>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</si>
  <si>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</si>
  <si>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</si>
  <si>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</si>
  <si>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</si>
  <si>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</si>
  <si>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</si>
  <si>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</si>
  <si>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</si>
  <si>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</si>
  <si>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</si>
  <si>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</si>
  <si>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</si>
  <si>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</si>
  <si>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</si>
  <si>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</si>
  <si>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</si>
  <si>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</si>
  <si>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</si>
  <si>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</si>
  <si>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</si>
  <si>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</si>
  <si>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</si>
  <si>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</si>
  <si>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</si>
  <si>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</si>
  <si>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</si>
  <si>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</si>
  <si>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</si>
  <si>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</si>
  <si>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</si>
  <si>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</si>
  <si>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</si>
  <si>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</si>
  <si>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</si>
  <si>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</si>
  <si>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</si>
  <si>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</si>
  <si>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</si>
  <si>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</si>
  <si>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</si>
  <si>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</si>
  <si>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</si>
  <si>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</si>
  <si>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</si>
  <si>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</si>
  <si>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</si>
  <si>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</si>
  <si>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</si>
  <si>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</si>
  <si>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</si>
  <si>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</si>
  <si>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</si>
  <si>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</si>
  <si>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</si>
  <si>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</si>
  <si>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</si>
  <si>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</si>
  <si>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</si>
  <si>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</si>
  <si>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</si>
  <si>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</si>
  <si>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</si>
  <si>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</si>
  <si>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</si>
  <si>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</si>
  <si>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</si>
  <si>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</si>
  <si>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</si>
  <si>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</si>
  <si>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</si>
  <si>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</si>
  <si>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</si>
  <si>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</si>
  <si>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</si>
  <si>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</si>
  <si>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</si>
  <si>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</si>
  <si>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</si>
  <si>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</si>
  <si>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</si>
  <si>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</si>
  <si>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</si>
  <si>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</si>
  <si>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</si>
  <si>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</si>
  <si>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</si>
  <si>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</si>
  <si>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</si>
  <si>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</si>
  <si>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</si>
  <si>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</si>
  <si>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</si>
  <si>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</si>
  <si>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</si>
  <si>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</si>
  <si>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</si>
  <si>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</si>
  <si>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</si>
  <si>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</si>
  <si>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</si>
  <si>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</si>
  <si>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</si>
  <si>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</si>
  <si>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</si>
  <si>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</si>
  <si>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</si>
  <si>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</si>
  <si>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</si>
  <si>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</si>
  <si>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</si>
  <si>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</si>
  <si>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</si>
  <si>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</si>
  <si>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</si>
  <si>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</si>
  <si>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</si>
  <si>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</si>
  <si>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</si>
  <si>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</si>
  <si>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</si>
  <si>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</si>
  <si>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</si>
  <si>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</si>
  <si>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</si>
  <si>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</si>
  <si>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</si>
  <si>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</si>
  <si>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</si>
  <si>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</si>
  <si>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</si>
  <si>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</si>
  <si>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</si>
  <si>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</si>
  <si>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</si>
  <si>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</si>
  <si>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</si>
  <si>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</si>
  <si>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</si>
  <si>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</si>
  <si>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</si>
  <si>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</si>
  <si>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</si>
  <si>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</si>
  <si>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</si>
  <si>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</si>
  <si>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</si>
  <si>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</si>
  <si>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</si>
  <si>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</si>
  <si>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</si>
  <si>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</si>
  <si>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</si>
  <si>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</si>
  <si>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</si>
  <si>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</si>
  <si>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</si>
  <si>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</si>
  <si>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</si>
  <si>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</si>
  <si>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</si>
  <si>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</si>
  <si>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</si>
  <si>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</si>
  <si>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</si>
  <si>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</si>
  <si>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</si>
  <si>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</si>
  <si>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</si>
  <si>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</si>
  <si>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</si>
  <si>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</si>
  <si>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</si>
  <si>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</si>
  <si>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</si>
  <si>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</si>
  <si>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</si>
  <si>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</si>
  <si>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</si>
  <si>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</si>
  <si>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</si>
  <si>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</si>
  <si>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</si>
  <si>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</si>
  <si>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</si>
  <si>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</si>
  <si>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</si>
  <si>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</si>
  <si>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</si>
  <si>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</si>
  <si>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</si>
  <si>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</si>
  <si>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</si>
  <si>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</si>
  <si>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</si>
  <si>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</si>
  <si>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</si>
  <si>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</si>
  <si>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</si>
  <si>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</si>
  <si>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</si>
  <si>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</si>
  <si>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</si>
  <si>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</si>
  <si>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</si>
  <si>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</si>
  <si>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</si>
  <si>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</si>
  <si>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</si>
  <si>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</si>
  <si>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</si>
  <si>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</si>
  <si>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</si>
  <si>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</si>
  <si>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</si>
  <si>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</si>
  <si>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</si>
  <si>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</si>
  <si>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</si>
  <si>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</si>
  <si>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</si>
  <si>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</si>
  <si>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</si>
  <si>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</si>
  <si>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</si>
  <si>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</si>
  <si>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</si>
  <si>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</si>
  <si>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</si>
  <si>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</si>
  <si>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</si>
  <si>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</si>
  <si>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</si>
  <si>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</si>
  <si>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</si>
  <si>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</si>
  <si>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</si>
  <si>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</si>
  <si>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</si>
  <si>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</si>
  <si>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</si>
  <si>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</si>
  <si>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</si>
  <si>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</si>
  <si>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</si>
  <si>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</si>
  <si>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</si>
  <si>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</si>
  <si>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</si>
  <si>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</si>
  <si>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</si>
  <si>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</si>
  <si>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</si>
  <si>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</si>
  <si>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</si>
  <si>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</si>
  <si>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</si>
  <si>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</si>
  <si>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</si>
  <si>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</si>
  <si>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</si>
  <si>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</si>
  <si>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</si>
  <si>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</si>
  <si>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</si>
  <si>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</si>
  <si>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</si>
  <si>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</si>
  <si>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</si>
  <si>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</si>
  <si>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</si>
  <si>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</si>
  <si>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</si>
  <si>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</si>
  <si>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</si>
  <si>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</si>
  <si>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</si>
  <si>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</si>
  <si>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</si>
  <si>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</si>
  <si>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</si>
  <si>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</si>
  <si>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</si>
  <si>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</si>
  <si>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</si>
  <si>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</si>
  <si>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</si>
  <si>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</si>
  <si>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</si>
  <si>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</si>
  <si>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</si>
  <si>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</si>
  <si>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</si>
  <si>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</si>
  <si>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</si>
  <si>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</si>
  <si>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</si>
  <si>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</si>
  <si>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</si>
  <si>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</si>
  <si>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</si>
  <si>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</si>
  <si>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</si>
  <si>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</si>
  <si>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</si>
  <si>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</si>
  <si>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</si>
  <si>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</si>
  <si>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</si>
  <si>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</si>
  <si>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</si>
  <si>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</si>
  <si>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</si>
  <si>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</si>
  <si>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</si>
  <si>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</si>
  <si>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</si>
  <si>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</si>
  <si>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</si>
  <si>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</si>
  <si>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</si>
  <si>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</si>
  <si>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</si>
  <si>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</si>
  <si>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</si>
  <si>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</si>
  <si>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</si>
  <si>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</si>
  <si>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</si>
  <si>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</si>
  <si>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</si>
  <si>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</si>
  <si>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</si>
  <si>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</si>
  <si>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</si>
  <si>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</si>
  <si>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</si>
  <si>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</si>
  <si>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</si>
  <si>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</si>
  <si>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</si>
  <si>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</si>
  <si>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</si>
  <si>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</si>
  <si>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</si>
  <si>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</si>
  <si>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</si>
  <si>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</si>
  <si>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</si>
  <si>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</si>
  <si>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</si>
  <si>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</si>
  <si>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</si>
  <si>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</si>
  <si>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</si>
  <si>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</si>
  <si>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</si>
  <si>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</si>
  <si>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</si>
  <si>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</si>
  <si>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</si>
  <si>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</si>
  <si>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</si>
  <si>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</si>
  <si>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</si>
  <si>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</si>
  <si>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</si>
  <si>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</si>
  <si>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</si>
  <si>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</si>
  <si>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</si>
  <si>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</si>
  <si>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</si>
  <si>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</si>
  <si>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</si>
  <si>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</si>
  <si>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</si>
  <si>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</si>
  <si>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</si>
  <si>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</si>
  <si>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</si>
  <si>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</si>
  <si>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</si>
  <si>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</si>
  <si>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</si>
  <si>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</si>
  <si>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</si>
  <si>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</si>
  <si>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</si>
  <si>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</si>
  <si>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</si>
  <si>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</si>
  <si>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</si>
  <si>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</si>
  <si>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</si>
  <si>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</si>
  <si>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</si>
  <si>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</si>
  <si>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</si>
  <si>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</si>
  <si>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</si>
  <si>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</si>
  <si>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</si>
  <si>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</si>
  <si>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</si>
  <si>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</si>
  <si>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</si>
  <si>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</si>
  <si>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</si>
  <si>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</si>
  <si>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</si>
  <si>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</si>
  <si>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</si>
  <si>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</si>
  <si>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</si>
  <si>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</si>
  <si>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</si>
  <si>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</si>
  <si>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</si>
  <si>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</si>
  <si>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</si>
  <si>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</si>
  <si>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</si>
  <si>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</si>
  <si>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</si>
  <si>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</si>
  <si>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</si>
  <si>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</si>
  <si>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</si>
  <si>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</si>
  <si>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</si>
  <si>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</si>
  <si>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</si>
  <si>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</si>
  <si>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</si>
  <si>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</si>
  <si>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</si>
  <si>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</si>
  <si>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</si>
  <si>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</si>
  <si>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</si>
  <si>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</si>
  <si>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</si>
  <si>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</si>
  <si>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</si>
  <si>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</si>
  <si>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</si>
  <si>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</si>
  <si>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</si>
  <si>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</si>
  <si>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</si>
  <si>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</si>
  <si>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</si>
  <si>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</si>
  <si>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</si>
  <si>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</si>
  <si>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</si>
  <si>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</si>
  <si>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</si>
  <si>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</si>
  <si>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</si>
  <si>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</si>
  <si>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</si>
  <si>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</si>
  <si>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</si>
  <si>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</si>
  <si>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</si>
  <si>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</si>
  <si>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</si>
  <si>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</si>
  <si>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</si>
  <si>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</si>
  <si>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</si>
  <si>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</si>
  <si>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</si>
  <si>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</si>
  <si>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</si>
  <si>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</si>
  <si>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</si>
  <si>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</si>
  <si>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</si>
  <si>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</si>
  <si>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</si>
  <si>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</si>
  <si>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</si>
  <si>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</si>
  <si>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</si>
  <si>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</si>
  <si>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</si>
  <si>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</si>
  <si>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</si>
  <si>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</si>
  <si>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</si>
  <si>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</si>
  <si>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</si>
  <si>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</si>
  <si>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</si>
  <si>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</si>
  <si>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</si>
  <si>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</si>
  <si>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</si>
  <si>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</si>
  <si>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</si>
  <si>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</si>
  <si>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</si>
  <si>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</si>
  <si>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</si>
  <si>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</si>
  <si>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</si>
  <si>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</si>
  <si>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</si>
  <si>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</si>
  <si>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</si>
  <si>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</si>
  <si>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</si>
  <si>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</si>
  <si>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</si>
  <si>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</si>
  <si>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</si>
  <si>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</si>
  <si>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</si>
  <si>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</si>
  <si>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</si>
  <si>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</si>
  <si>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</si>
  <si>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</si>
  <si>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</si>
  <si>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</si>
  <si>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</si>
  <si>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</si>
  <si>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</si>
  <si>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</si>
  <si>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</si>
  <si>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</si>
  <si>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</si>
  <si>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</si>
  <si>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</si>
  <si>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</si>
  <si>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</si>
  <si>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</si>
  <si>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</si>
  <si>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</si>
  <si>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</si>
  <si>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</si>
  <si>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</si>
  <si>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</si>
  <si>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</si>
  <si>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</si>
  <si>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</si>
  <si>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</si>
  <si>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</si>
  <si>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</si>
  <si>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</si>
  <si>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</si>
  <si>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</si>
  <si>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</si>
  <si>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</si>
  <si>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</si>
  <si>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</si>
  <si>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</si>
  <si>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</si>
  <si>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</si>
  <si>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</si>
  <si>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</si>
  <si>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</si>
  <si>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</si>
  <si>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</si>
  <si>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</si>
  <si>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</si>
  <si>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</si>
  <si>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</si>
  <si>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</si>
  <si>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</si>
  <si>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</si>
  <si>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</si>
  <si>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</si>
  <si>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</si>
  <si>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</si>
  <si>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</si>
  <si>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</si>
  <si>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</si>
  <si>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</si>
  <si>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</si>
  <si>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</si>
  <si>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</si>
  <si>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</si>
  <si>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</si>
  <si>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</si>
  <si>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</si>
  <si>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</si>
  <si>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</si>
  <si>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</si>
  <si>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</si>
  <si>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</si>
  <si>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</si>
  <si>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</si>
  <si>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</si>
  <si>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</si>
  <si>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</si>
  <si>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</si>
  <si>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</si>
  <si>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</si>
  <si>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</si>
  <si>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</si>
  <si>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</si>
  <si>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</si>
  <si>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</si>
  <si>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</si>
  <si>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</si>
  <si>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</si>
  <si>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</si>
  <si>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</si>
  <si>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</si>
  <si>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</si>
  <si>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</si>
  <si>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</si>
  <si>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</si>
  <si>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</si>
  <si>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</si>
  <si>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</si>
  <si>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</si>
  <si>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</si>
  <si>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</si>
  <si>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</si>
  <si>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</si>
  <si>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</si>
  <si>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</si>
  <si>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</si>
  <si>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</si>
  <si>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</si>
  <si>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</si>
  <si>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</si>
  <si>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</si>
  <si>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</si>
  <si>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</si>
  <si>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</si>
  <si>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</si>
  <si>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</si>
  <si>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</si>
  <si>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</si>
  <si>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</si>
  <si>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</si>
  <si>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</si>
  <si>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</si>
  <si>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</si>
  <si>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</si>
  <si>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</si>
  <si>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</si>
  <si>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</si>
  <si>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</si>
  <si>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</si>
  <si>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</si>
  <si>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</si>
  <si>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</si>
  <si>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</si>
  <si>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</si>
  <si>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</si>
  <si>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</si>
  <si>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</si>
  <si>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</si>
  <si>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</si>
  <si>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</si>
  <si>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</si>
  <si>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</si>
  <si>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</si>
  <si>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</si>
  <si>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</si>
  <si>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</si>
  <si>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</si>
  <si>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</si>
  <si>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</si>
  <si>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</si>
  <si>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</si>
  <si>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</si>
  <si>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</si>
  <si>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</si>
  <si>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</si>
  <si>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</si>
  <si>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</si>
  <si>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</si>
  <si>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</si>
  <si>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</si>
  <si>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</si>
  <si>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</si>
  <si>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</si>
  <si>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</si>
  <si>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</si>
  <si>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</si>
  <si>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</si>
  <si>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</si>
  <si>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</si>
  <si>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</si>
  <si>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</si>
  <si>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</si>
  <si>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</si>
  <si>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</si>
  <si>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</si>
  <si>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</si>
  <si>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</si>
  <si>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</si>
  <si>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</si>
  <si>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</si>
  <si>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</si>
  <si>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</si>
  <si>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</si>
  <si>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</si>
  <si>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</si>
  <si>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</si>
  <si>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</si>
  <si>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</si>
  <si>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</si>
  <si>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</si>
  <si>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</si>
  <si>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</si>
  <si>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</si>
  <si>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</si>
  <si>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</si>
  <si>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</si>
  <si>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</si>
  <si>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</si>
  <si>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</si>
  <si>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</si>
  <si>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</si>
  <si>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</si>
  <si>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</si>
  <si>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</si>
  <si>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</si>
  <si>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</si>
  <si>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</si>
  <si>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</si>
  <si>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</si>
  <si>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</si>
  <si>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</si>
  <si>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</si>
  <si>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</si>
  <si>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</si>
  <si>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</si>
  <si>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</si>
  <si>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</si>
  <si>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</si>
  <si>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</si>
  <si>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</si>
  <si>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</si>
  <si>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</si>
  <si>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</si>
  <si>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</si>
  <si>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</si>
  <si>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</si>
  <si>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</si>
  <si>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</si>
  <si>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</si>
  <si>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</si>
  <si>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</si>
  <si>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</si>
  <si>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</si>
  <si>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</si>
  <si>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</si>
  <si>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</si>
  <si>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</si>
  <si>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</si>
  <si>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</si>
  <si>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</si>
  <si>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</si>
  <si>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</si>
  <si>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</si>
  <si>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</si>
  <si>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</si>
  <si>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</si>
  <si>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</si>
  <si>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</si>
  <si>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</si>
  <si>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</si>
  <si>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</si>
  <si>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</si>
  <si>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</si>
  <si>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</si>
  <si>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</si>
  <si>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</si>
  <si>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</si>
  <si>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</si>
  <si>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</si>
  <si>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</si>
  <si>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</si>
  <si>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</si>
  <si>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</si>
  <si>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</si>
  <si>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</si>
  <si>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</si>
  <si>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</si>
  <si>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</si>
  <si>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</si>
  <si>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</si>
  <si>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</si>
  <si>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</si>
  <si>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</si>
  <si>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</si>
  <si>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</si>
  <si>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</si>
  <si>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</si>
  <si>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</si>
  <si>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</si>
  <si>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</si>
  <si>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</si>
  <si>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</si>
  <si>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</si>
  <si>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</si>
  <si>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</si>
  <si>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</si>
  <si>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</si>
  <si>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</si>
  <si>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</si>
  <si>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</si>
  <si>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</si>
  <si>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</si>
  <si>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</si>
  <si>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</si>
  <si>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</si>
  <si>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</si>
  <si>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</si>
  <si>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</si>
  <si>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</si>
  <si>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</si>
  <si>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</si>
  <si>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</si>
  <si>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</si>
  <si>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</si>
  <si>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</si>
  <si>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</si>
  <si>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</si>
  <si>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</si>
  <si>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</si>
  <si>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</si>
  <si>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</si>
  <si>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</si>
  <si>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</si>
  <si>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</si>
  <si>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</si>
  <si>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</si>
  <si>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</si>
  <si>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</si>
  <si>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</si>
  <si>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</si>
  <si>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</si>
  <si>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</si>
  <si>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</si>
  <si>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</si>
  <si>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</si>
  <si>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</si>
  <si>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</si>
  <si>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</si>
  <si>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</si>
  <si>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</si>
  <si>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</si>
  <si>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</si>
  <si>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</si>
  <si>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</si>
  <si>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</si>
  <si>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</si>
  <si>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</si>
  <si>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</si>
  <si>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</si>
  <si>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</si>
  <si>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</si>
  <si>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</si>
  <si>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</si>
  <si>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</si>
  <si>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</si>
  <si>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</si>
  <si>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</si>
  <si>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</si>
  <si>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</si>
  <si>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</si>
  <si>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</si>
  <si>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</si>
  <si>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</si>
  <si>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</si>
  <si>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</si>
  <si>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</si>
  <si>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</si>
  <si>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</si>
  <si>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</si>
  <si>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</si>
  <si>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</si>
  <si>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</si>
  <si>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</si>
  <si>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</si>
  <si>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</si>
  <si>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</si>
  <si>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</si>
  <si>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</si>
  <si>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</si>
  <si>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</si>
  <si>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</si>
  <si>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</si>
  <si>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</si>
  <si>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</si>
  <si>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</si>
  <si>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</si>
  <si>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</si>
  <si>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</si>
  <si>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</si>
  <si>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</si>
  <si>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</si>
  <si>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</si>
  <si>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</si>
  <si>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</si>
  <si>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</si>
  <si>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</si>
  <si>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</si>
  <si>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</si>
  <si>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</si>
  <si>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</si>
  <si>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</si>
  <si>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</si>
  <si>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</si>
  <si>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</si>
  <si>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</si>
  <si>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</si>
  <si>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</si>
  <si>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</si>
  <si>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</si>
  <si>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</si>
  <si>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</si>
  <si>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</si>
  <si>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</si>
  <si>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</si>
  <si>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</si>
  <si>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</si>
  <si>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</si>
  <si>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</si>
  <si>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</si>
  <si>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</si>
  <si>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</si>
  <si>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</si>
  <si>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</si>
  <si>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</si>
  <si>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</si>
  <si>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</si>
  <si>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</si>
  <si>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</si>
  <si>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</si>
  <si>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</si>
  <si>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</si>
  <si>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</si>
  <si>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</si>
  <si>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</si>
  <si>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</si>
  <si>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</si>
  <si>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</si>
  <si>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</si>
  <si>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</si>
  <si>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</si>
  <si>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</si>
  <si>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</si>
  <si>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</si>
  <si>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</si>
  <si>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</si>
  <si>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</si>
  <si>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</si>
  <si>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</si>
  <si>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</si>
  <si>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</si>
  <si>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</si>
  <si>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</si>
  <si>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</si>
  <si>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</si>
  <si>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</si>
  <si>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</si>
  <si>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</si>
  <si>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</si>
  <si>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</si>
  <si>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</si>
  <si>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</si>
  <si>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</si>
  <si>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</si>
  <si>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</si>
  <si>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</si>
  <si>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</si>
  <si>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</si>
  <si>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</si>
  <si>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</si>
  <si>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</si>
  <si>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</si>
  <si>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</si>
  <si>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</si>
  <si>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</si>
  <si>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</si>
  <si>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</si>
  <si>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</si>
  <si>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</si>
  <si>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</si>
  <si>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</si>
  <si>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</si>
  <si>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</si>
  <si>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</si>
  <si>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</si>
  <si>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</si>
  <si>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</si>
  <si>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</si>
  <si>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</si>
  <si>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</si>
  <si>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</si>
  <si>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</si>
  <si>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</si>
  <si>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</si>
  <si>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</si>
  <si>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</si>
  <si>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</si>
  <si>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</si>
  <si>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</si>
  <si>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</si>
  <si>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</si>
  <si>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</si>
  <si>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</si>
  <si>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</si>
  <si>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</si>
  <si>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</si>
  <si>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</si>
  <si>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</si>
  <si>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</si>
  <si>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</si>
  <si>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</si>
  <si>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</si>
  <si>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</si>
  <si>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</si>
  <si>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</si>
  <si>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</si>
  <si>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</si>
  <si>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</si>
  <si>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</si>
  <si>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</si>
  <si>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</si>
  <si>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</si>
  <si>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</si>
  <si>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</si>
  <si>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</si>
  <si>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</si>
  <si>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</si>
  <si>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</si>
  <si>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</si>
  <si>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</si>
  <si>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</si>
  <si>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</si>
  <si>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</si>
  <si>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</si>
  <si>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</si>
  <si>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</si>
  <si>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</si>
  <si>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</si>
  <si>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</si>
  <si>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</si>
  <si>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</si>
  <si>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</si>
  <si>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</si>
  <si>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</si>
  <si>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</si>
  <si>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</si>
  <si>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</si>
  <si>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</si>
  <si>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</si>
  <si>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</si>
  <si>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</si>
  <si>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</si>
  <si>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</si>
  <si>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</si>
  <si>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</si>
  <si>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</si>
  <si>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</si>
  <si>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</si>
  <si>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</si>
  <si>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</si>
  <si>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</si>
  <si>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</si>
  <si>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</si>
  <si>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</si>
  <si>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</si>
  <si>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</si>
  <si>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</si>
  <si>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</si>
  <si>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</si>
  <si>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</si>
  <si>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</si>
  <si>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</si>
  <si>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</si>
  <si>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</si>
  <si>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</si>
  <si>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</si>
  <si>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</si>
  <si>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</si>
  <si>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</si>
  <si>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</si>
  <si>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</si>
  <si>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</si>
  <si>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</si>
  <si>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</si>
  <si>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</si>
  <si>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</si>
  <si>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</si>
  <si>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</si>
  <si>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</si>
  <si>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</si>
  <si>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</si>
  <si>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</si>
  <si>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</si>
  <si>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</si>
  <si>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</si>
  <si>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</si>
  <si>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</si>
  <si>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</si>
  <si>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</si>
  <si>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</si>
  <si>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</si>
  <si>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</si>
  <si>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</si>
  <si>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</si>
  <si>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</si>
  <si>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</si>
  <si>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</si>
  <si>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</si>
  <si>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</si>
  <si>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</si>
  <si>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</si>
  <si>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</si>
  <si>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</si>
  <si>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</si>
  <si>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</si>
  <si>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</si>
  <si>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</si>
  <si>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</si>
  <si>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</si>
  <si>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</si>
  <si>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</si>
  <si>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</si>
  <si>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</si>
  <si>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</si>
  <si>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</si>
  <si>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</si>
  <si>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</si>
  <si>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</si>
  <si>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</si>
  <si>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</si>
  <si>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</si>
  <si>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</si>
  <si>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</si>
  <si>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</si>
  <si>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</si>
  <si>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</si>
  <si>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</si>
  <si>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</si>
  <si>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</si>
  <si>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</si>
  <si>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</si>
  <si>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</si>
  <si>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</si>
  <si>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</si>
  <si>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</si>
  <si>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</si>
  <si>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</si>
  <si>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</si>
  <si>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</si>
  <si>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</si>
  <si>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</si>
  <si>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</si>
  <si>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</si>
  <si>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</si>
  <si>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</si>
  <si>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</si>
  <si>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</si>
  <si>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</si>
  <si>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</si>
  <si>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</si>
  <si>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</si>
  <si>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</si>
  <si>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</si>
  <si>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</si>
  <si>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</si>
  <si>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</si>
  <si>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</si>
  <si>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</si>
  <si>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</si>
  <si>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</si>
  <si>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</si>
  <si>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</si>
  <si>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</si>
  <si>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</si>
  <si>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</si>
  <si>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</si>
  <si>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</si>
  <si>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</si>
  <si>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</si>
  <si>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</si>
  <si>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</si>
  <si>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</si>
  <si>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</si>
  <si>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</si>
  <si>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</si>
  <si>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</si>
  <si>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</si>
  <si>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</si>
  <si>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</si>
  <si>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</si>
  <si>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</si>
  <si>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</si>
  <si>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</si>
  <si>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</si>
  <si>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</si>
  <si>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</si>
  <si>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</si>
  <si>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</si>
  <si>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</si>
  <si>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</si>
  <si>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</si>
  <si>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</si>
  <si>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</si>
  <si>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</si>
  <si>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</si>
  <si>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</si>
  <si>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</si>
  <si>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</si>
  <si>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</si>
  <si>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</si>
  <si>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</si>
  <si>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</si>
  <si>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</si>
  <si>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</si>
  <si>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</si>
  <si>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</si>
  <si>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</si>
  <si>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</si>
  <si>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</si>
  <si>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</si>
  <si>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</si>
  <si>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</si>
  <si>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</si>
  <si>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</si>
  <si>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</si>
  <si>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</si>
  <si>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</si>
  <si>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</si>
  <si>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</si>
  <si>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</si>
  <si>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</si>
  <si>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</si>
  <si>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</si>
  <si>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</si>
  <si>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</si>
  <si>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</si>
  <si>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</si>
  <si>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</si>
  <si>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</si>
  <si>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</si>
  <si>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</si>
  <si>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</si>
  <si>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</si>
  <si>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</si>
  <si>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</si>
  <si>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</si>
  <si>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</si>
  <si>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</si>
  <si>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</si>
  <si>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</si>
  <si>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</si>
  <si>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</si>
  <si>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</si>
  <si>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</si>
  <si>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</si>
  <si>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</si>
  <si>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</si>
  <si>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</si>
  <si>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</si>
  <si>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</si>
  <si>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</si>
  <si>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</si>
  <si>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</si>
  <si>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</si>
  <si>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</si>
  <si>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</si>
  <si>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</si>
  <si>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</si>
  <si>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</si>
  <si>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</si>
  <si>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</si>
  <si>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</si>
  <si>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</si>
  <si>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</si>
  <si>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</si>
  <si>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</si>
  <si>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</si>
  <si>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</si>
  <si>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</si>
  <si>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</si>
  <si>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</si>
  <si>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</si>
  <si>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</si>
  <si>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</si>
  <si>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</si>
  <si>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</si>
  <si>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</si>
  <si>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</si>
  <si>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</si>
  <si>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</si>
  <si>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</si>
  <si>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</si>
  <si>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</si>
  <si>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</si>
  <si>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</si>
  <si>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</si>
  <si>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</si>
  <si>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</si>
  <si>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</si>
  <si>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</si>
  <si>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</si>
  <si>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</si>
  <si>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</si>
  <si>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</si>
  <si>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</si>
  <si>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</si>
  <si>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</si>
  <si>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</si>
  <si>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</si>
  <si>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</si>
  <si>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</si>
  <si>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</si>
  <si>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</si>
  <si>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</si>
  <si>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</si>
  <si>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</si>
  <si>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</si>
  <si>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</si>
  <si>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</si>
  <si>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</si>
  <si>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</si>
  <si>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</si>
  <si>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</si>
  <si>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</si>
  <si>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</si>
  <si>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</si>
  <si>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</si>
  <si>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</si>
  <si>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</si>
  <si>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</si>
  <si>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</si>
  <si>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</si>
  <si>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</si>
  <si>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</si>
  <si>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</si>
  <si>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</si>
  <si>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</si>
  <si>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</si>
  <si>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</si>
  <si>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</si>
  <si>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</si>
  <si>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</si>
  <si>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</si>
  <si>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</si>
  <si>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</si>
  <si>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</si>
  <si>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</si>
  <si>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</si>
  <si>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</si>
  <si>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</si>
  <si>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</si>
  <si>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</si>
  <si>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</si>
  <si>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</si>
  <si>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</si>
  <si>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</si>
  <si>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</si>
  <si>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</si>
  <si>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</si>
  <si>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</si>
  <si>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</si>
  <si>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</si>
  <si>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</si>
  <si>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</si>
  <si>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</si>
  <si>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</si>
  <si>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</si>
  <si>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</si>
  <si>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</si>
  <si>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</si>
  <si>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</si>
  <si>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</si>
  <si>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</si>
  <si>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</si>
  <si>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</si>
  <si>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</si>
  <si>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</si>
  <si>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</si>
  <si>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</si>
  <si>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</si>
  <si>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</si>
  <si>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</si>
  <si>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</si>
  <si>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</si>
  <si>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</si>
  <si>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</si>
  <si>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</si>
  <si>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</si>
  <si>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</si>
  <si>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</si>
  <si>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</si>
  <si>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</si>
  <si>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</si>
  <si>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</si>
  <si>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</si>
  <si>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</si>
  <si>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</si>
  <si>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</si>
  <si>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</si>
  <si>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</si>
  <si>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</si>
  <si>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</si>
  <si>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</si>
  <si>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</si>
  <si>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</si>
  <si>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</si>
  <si>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</si>
  <si>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</si>
  <si>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</si>
  <si>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</si>
  <si>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</si>
  <si>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</si>
  <si>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</si>
  <si>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</si>
  <si>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</si>
  <si>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</si>
  <si>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</si>
  <si>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</si>
  <si>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</si>
  <si>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</si>
  <si>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</si>
  <si>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</si>
  <si>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</si>
  <si>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</si>
  <si>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</si>
  <si>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</si>
  <si>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</si>
  <si>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</si>
  <si>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</si>
  <si>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</si>
  <si>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</si>
  <si>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</si>
  <si>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</si>
  <si>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</si>
  <si>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</si>
  <si>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</si>
  <si>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</si>
  <si>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</si>
  <si>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</si>
  <si>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</si>
  <si>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</si>
  <si>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</si>
  <si>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</si>
  <si>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</si>
  <si>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</si>
  <si>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</si>
  <si>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</si>
  <si>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</si>
  <si>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</si>
  <si>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</si>
  <si>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</si>
  <si>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</si>
  <si>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</si>
  <si>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</si>
  <si>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</si>
  <si>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</si>
  <si>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</si>
  <si>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</si>
  <si>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</si>
  <si>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</si>
  <si>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</si>
  <si>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</si>
  <si>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</si>
  <si>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</si>
  <si>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</si>
  <si>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</si>
  <si>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</si>
  <si>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</si>
  <si>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</si>
  <si>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</si>
  <si>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</si>
  <si>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</si>
  <si>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</si>
  <si>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</si>
  <si>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</si>
  <si>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</si>
  <si>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</si>
  <si>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</si>
  <si>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</si>
  <si>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</si>
  <si>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</si>
  <si>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</si>
  <si>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</si>
  <si>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</si>
  <si>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</si>
  <si>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</si>
  <si>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</si>
  <si>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</si>
  <si>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</si>
  <si>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</si>
  <si>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</si>
  <si>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</si>
  <si>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</si>
  <si>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</si>
  <si>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</si>
  <si>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</si>
  <si>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</si>
  <si>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</si>
  <si>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</si>
  <si>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</si>
  <si>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</si>
  <si>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</si>
  <si>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</si>
  <si>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</si>
  <si>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</si>
  <si>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</si>
  <si>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</si>
  <si>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</si>
  <si>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</si>
  <si>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</si>
  <si>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</si>
  <si>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</si>
  <si>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</si>
  <si>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</si>
  <si>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</si>
  <si>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</si>
  <si>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</si>
  <si>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</si>
  <si>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</si>
  <si>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</si>
  <si>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</si>
  <si>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</si>
  <si>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</si>
  <si>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</si>
  <si>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</si>
  <si>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</si>
  <si>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</si>
  <si>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</si>
  <si>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</si>
  <si>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</si>
  <si>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</si>
  <si>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</si>
  <si>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</si>
  <si>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</si>
  <si>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</si>
  <si>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</si>
  <si>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</si>
  <si>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</si>
  <si>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</si>
  <si>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</si>
  <si>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</si>
  <si>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</si>
  <si>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</si>
  <si>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</si>
  <si>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</si>
  <si>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</si>
  <si>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</si>
  <si>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</si>
  <si>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</si>
  <si>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</si>
  <si>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</si>
  <si>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</si>
  <si>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</si>
  <si>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</si>
  <si>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</si>
  <si>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</si>
  <si>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</si>
  <si>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</si>
  <si>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</si>
  <si>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</si>
  <si>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</si>
  <si>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</si>
  <si>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</si>
  <si>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</si>
  <si>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</si>
  <si>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</si>
  <si>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</si>
  <si>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</si>
  <si>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</si>
  <si>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</si>
  <si>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</si>
  <si>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</si>
  <si>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</si>
  <si>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</si>
  <si>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</si>
  <si>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</si>
  <si>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</si>
  <si>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</si>
  <si>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</si>
  <si>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</si>
  <si>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</si>
  <si>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</si>
  <si>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</si>
  <si>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</si>
  <si>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</si>
  <si>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</si>
  <si>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</si>
  <si>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</si>
  <si>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</si>
  <si>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</si>
  <si>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</si>
  <si>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</si>
  <si>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</si>
  <si>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</si>
  <si>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</si>
  <si>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</si>
  <si>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</si>
  <si>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</si>
  <si>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</si>
  <si>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</si>
  <si>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</si>
  <si>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</si>
  <si>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</si>
  <si>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</si>
  <si>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</si>
  <si>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</si>
  <si>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</si>
  <si>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</si>
  <si>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</si>
  <si>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</si>
  <si>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</si>
  <si>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</si>
  <si>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</si>
  <si>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</si>
  <si>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</si>
  <si>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</si>
  <si>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</si>
  <si>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</si>
  <si>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</si>
  <si>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</si>
  <si>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</si>
  <si>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</si>
  <si>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</si>
  <si>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</si>
  <si>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</si>
  <si>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</si>
  <si>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</si>
  <si>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</si>
  <si>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</si>
  <si>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</si>
  <si>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</si>
  <si>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</si>
  <si>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</si>
  <si>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</si>
  <si>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</si>
  <si>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</si>
  <si>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</si>
  <si>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</si>
  <si>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</si>
  <si>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</si>
  <si>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</si>
  <si>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</si>
  <si>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</si>
  <si>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</si>
  <si>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</si>
  <si>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</si>
  <si>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</si>
  <si>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</si>
  <si>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</si>
  <si>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</si>
  <si>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</si>
  <si>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</si>
  <si>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</si>
  <si>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</si>
  <si>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</si>
  <si>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</si>
  <si>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</si>
  <si>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</si>
  <si>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</si>
  <si>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</si>
  <si>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</si>
  <si>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</si>
  <si>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</si>
  <si>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</si>
  <si>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</si>
  <si>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</si>
  <si>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</si>
  <si>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</si>
  <si>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</si>
  <si>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</si>
  <si>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</si>
  <si>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</si>
  <si>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</si>
  <si>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</si>
  <si>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</si>
  <si>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</si>
  <si>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</si>
  <si>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</si>
  <si>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</si>
  <si>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</si>
  <si>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</si>
  <si>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</si>
  <si>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</si>
  <si>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</si>
  <si>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</si>
  <si>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</si>
  <si>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</si>
  <si>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</si>
  <si>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</si>
  <si>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</si>
  <si>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</si>
  <si>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</si>
  <si>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</si>
  <si>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</si>
  <si>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</si>
  <si>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</si>
  <si>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</si>
  <si>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</si>
  <si>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</si>
  <si>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</si>
  <si>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</si>
  <si>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</si>
  <si>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</si>
  <si>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</si>
  <si>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</si>
  <si>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</si>
  <si>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</si>
  <si>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</si>
  <si>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</si>
  <si>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</si>
  <si>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</si>
  <si>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</si>
  <si>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</si>
  <si>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</si>
  <si>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</si>
  <si>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</si>
  <si>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</si>
  <si>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</si>
  <si>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</si>
  <si>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</si>
  <si>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</si>
  <si>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</si>
  <si>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</si>
  <si>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</si>
  <si>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</si>
  <si>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</si>
  <si>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</si>
  <si>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</si>
  <si>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</si>
  <si>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</si>
  <si>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</si>
  <si>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</si>
  <si>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</si>
  <si>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</si>
  <si>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</si>
  <si>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</si>
  <si>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</si>
  <si>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</si>
  <si>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</si>
  <si>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</si>
  <si>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</si>
  <si>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</si>
  <si>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</si>
  <si>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</si>
  <si>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</si>
  <si>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</si>
  <si>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</si>
  <si>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</si>
  <si>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</si>
  <si>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</si>
  <si>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</si>
  <si>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</si>
  <si>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</si>
  <si>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</si>
  <si>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</si>
  <si>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</si>
  <si>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</si>
  <si>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</si>
  <si>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</si>
  <si>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</si>
  <si>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</si>
  <si>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</si>
  <si>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</si>
  <si>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</si>
  <si>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</si>
  <si>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</si>
  <si>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</si>
  <si>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</si>
  <si>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</si>
  <si>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</si>
  <si>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</si>
  <si>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</si>
  <si>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</si>
  <si>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</si>
  <si>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</si>
  <si>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</si>
  <si>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</si>
  <si>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</si>
  <si>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</si>
  <si>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</si>
  <si>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</si>
  <si>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</si>
  <si>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</si>
  <si>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</si>
  <si>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</si>
  <si>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</si>
  <si>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</si>
  <si>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</si>
  <si>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</si>
  <si>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</si>
  <si>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</si>
  <si>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</si>
  <si>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</si>
  <si>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</si>
  <si>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</si>
  <si>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</si>
  <si>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</si>
  <si>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</si>
  <si>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</si>
  <si>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</si>
  <si>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</si>
  <si>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</si>
  <si>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</si>
  <si>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</si>
  <si>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</si>
  <si>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</si>
  <si>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</si>
  <si>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</si>
  <si>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</si>
  <si>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</si>
  <si>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</si>
  <si>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</si>
  <si>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</si>
  <si>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</si>
  <si>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</si>
  <si>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</si>
  <si>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</si>
  <si>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</si>
  <si>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</si>
  <si>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</si>
  <si>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</si>
  <si>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</si>
  <si>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</si>
  <si>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</si>
  <si>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</si>
  <si>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</si>
  <si>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</si>
  <si>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</si>
  <si>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</si>
  <si>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</si>
  <si>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</si>
  <si>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</si>
  <si>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</si>
  <si>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</si>
  <si>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</si>
  <si>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</si>
  <si>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</si>
  <si>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</si>
  <si>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</si>
  <si>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</si>
  <si>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</si>
  <si>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</si>
  <si>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</si>
  <si>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</si>
  <si>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</si>
  <si>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</si>
  <si>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</si>
  <si>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</si>
  <si>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</si>
  <si>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</si>
  <si>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</si>
  <si>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</si>
  <si>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</si>
  <si>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</si>
  <si>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</si>
  <si>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</si>
  <si>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</si>
  <si>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</si>
  <si>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</si>
  <si>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</si>
  <si>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</si>
  <si>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</si>
  <si>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</si>
  <si>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</si>
  <si>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</si>
  <si>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</si>
  <si>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</si>
  <si>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</si>
  <si>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</si>
  <si>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</si>
  <si>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</si>
  <si>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</si>
  <si>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</si>
  <si>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</si>
  <si>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</si>
  <si>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</si>
  <si>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</si>
  <si>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</si>
  <si>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</si>
  <si>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</si>
  <si>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</si>
  <si>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</si>
  <si>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</si>
  <si>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</si>
  <si>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</si>
  <si>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</si>
  <si>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</si>
  <si>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</si>
  <si>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</si>
  <si>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</si>
  <si>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</si>
  <si>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</si>
  <si>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</si>
  <si>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</si>
  <si>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</si>
  <si>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</si>
  <si>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</si>
  <si>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</si>
  <si>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</si>
  <si>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</si>
  <si>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</si>
  <si>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</si>
  <si>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</si>
  <si>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</si>
  <si>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</si>
  <si>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</si>
  <si>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</si>
  <si>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</si>
  <si>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</si>
  <si>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</si>
  <si>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</si>
  <si>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</si>
  <si>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</si>
  <si>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</si>
  <si>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</si>
  <si>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</si>
  <si>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</si>
  <si>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</si>
  <si>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</si>
  <si>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</si>
  <si>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</si>
  <si>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</si>
  <si>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</si>
  <si>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</si>
  <si>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</si>
  <si>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</si>
  <si>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</si>
  <si>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</si>
  <si>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</si>
  <si>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</si>
  <si>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</si>
  <si>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</si>
  <si>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</si>
  <si>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</si>
  <si>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</si>
  <si>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</si>
  <si>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</si>
  <si>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</si>
  <si>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</si>
  <si>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</si>
  <si>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</si>
  <si>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</si>
  <si>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</si>
  <si>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</si>
  <si>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</si>
  <si>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</si>
  <si>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</si>
  <si>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</si>
  <si>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</si>
  <si>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</si>
  <si>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</si>
  <si>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</si>
  <si>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</si>
  <si>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</si>
  <si>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</si>
  <si>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</si>
  <si>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</si>
  <si>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</si>
  <si>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</si>
  <si>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</si>
  <si>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</si>
  <si>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</si>
  <si>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</si>
  <si>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</si>
  <si>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</si>
  <si>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</si>
  <si>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</si>
  <si>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</si>
  <si>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</si>
  <si>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</si>
  <si>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</si>
  <si>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</si>
  <si>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</si>
  <si>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</si>
  <si>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</si>
  <si>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</si>
  <si>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</si>
  <si>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</si>
  <si>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</si>
  <si>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</si>
  <si>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</si>
  <si>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</si>
  <si>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</si>
  <si>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</si>
  <si>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</si>
  <si>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</si>
  <si>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</si>
  <si>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</si>
  <si>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</si>
  <si>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</si>
  <si>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</si>
  <si>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</si>
  <si>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</si>
  <si>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</si>
  <si>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</si>
  <si>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</si>
  <si>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</si>
  <si>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</si>
  <si>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</si>
  <si>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</si>
  <si>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</si>
  <si>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</si>
  <si>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</si>
  <si>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</si>
  <si>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</si>
  <si>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</si>
  <si>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</si>
  <si>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</si>
  <si>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</si>
  <si>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</si>
  <si>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</si>
  <si>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</si>
  <si>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</si>
  <si>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</si>
  <si>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</si>
  <si>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</si>
  <si>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</si>
  <si>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</si>
  <si>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</si>
  <si>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</si>
  <si>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</si>
  <si>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</si>
  <si>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</si>
  <si>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</si>
  <si>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</si>
  <si>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</si>
  <si>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</si>
  <si>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</si>
  <si>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</si>
  <si>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</si>
  <si>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</si>
  <si>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</si>
  <si>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</si>
  <si>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</si>
  <si>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</si>
  <si>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</si>
  <si>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</si>
  <si>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</si>
  <si>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</si>
  <si>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</si>
  <si>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</si>
  <si>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</si>
  <si>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</si>
  <si>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</si>
  <si>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</si>
  <si>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</si>
  <si>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</si>
  <si>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</si>
  <si>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</si>
  <si>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</si>
  <si>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</si>
  <si>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</si>
  <si>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</si>
  <si>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</si>
  <si>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</si>
  <si>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</si>
  <si>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</si>
  <si>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</si>
  <si>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</si>
  <si>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</si>
  <si>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</si>
  <si>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</si>
  <si>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</si>
  <si>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</si>
  <si>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</si>
  <si>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</si>
  <si>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</si>
  <si>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</si>
  <si>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</si>
  <si>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</si>
  <si>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</si>
  <si>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</si>
  <si>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</si>
  <si>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</si>
  <si>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</si>
  <si>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</si>
  <si>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</si>
  <si>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</si>
  <si>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</si>
  <si>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</si>
  <si>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</si>
  <si>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</si>
  <si>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</si>
  <si>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</si>
  <si>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</si>
  <si>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</si>
  <si>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</si>
  <si>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</si>
  <si>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</si>
  <si>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</si>
  <si>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</si>
  <si>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</si>
  <si>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</si>
  <si>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</si>
  <si>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</si>
  <si>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</si>
  <si>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</si>
  <si>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</si>
  <si>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</si>
  <si>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</si>
  <si>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</si>
  <si>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</si>
  <si>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</si>
  <si>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</si>
  <si>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</si>
  <si>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</si>
  <si>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</si>
  <si>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</si>
  <si>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</si>
  <si>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</si>
  <si>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</si>
  <si>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</si>
  <si>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</si>
  <si>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</si>
  <si>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</si>
  <si>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</si>
  <si>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</si>
  <si>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</si>
  <si>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</si>
  <si>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</si>
  <si>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</si>
  <si>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</si>
  <si>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</si>
  <si>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</si>
  <si>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</si>
  <si>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</si>
  <si>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</si>
  <si>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</si>
  <si>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</si>
  <si>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</si>
  <si>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</si>
  <si>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</si>
  <si>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</si>
  <si>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</si>
  <si>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</si>
  <si>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</si>
  <si>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</si>
  <si>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</si>
  <si>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</si>
  <si>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</si>
  <si>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</si>
  <si>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</si>
  <si>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</si>
  <si>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</si>
  <si>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</si>
  <si>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</si>
  <si>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</si>
  <si>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</si>
  <si>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</si>
  <si>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</si>
  <si>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</si>
  <si>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</si>
  <si>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</si>
  <si>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</si>
  <si>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</si>
  <si>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</si>
  <si>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</si>
  <si>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</si>
  <si>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</si>
  <si>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</si>
  <si>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</si>
  <si>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</si>
  <si>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</si>
  <si>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</si>
  <si>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</si>
  <si>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</si>
  <si>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</si>
  <si>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</si>
  <si>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</si>
  <si>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</si>
  <si>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</si>
  <si>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</si>
  <si>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</si>
  <si>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</si>
  <si>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</si>
  <si>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</si>
  <si>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</si>
  <si>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</si>
  <si>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</si>
  <si>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</si>
  <si>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</si>
  <si>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</si>
  <si>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</si>
  <si>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</si>
  <si>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</si>
  <si>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</si>
  <si>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</si>
  <si>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</si>
  <si>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</si>
  <si>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</si>
  <si>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</si>
  <si>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</si>
  <si>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</si>
  <si>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</si>
  <si>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</si>
  <si>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</si>
  <si>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</si>
  <si>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</si>
  <si>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</si>
  <si>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</si>
  <si>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</si>
  <si>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</si>
  <si>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</si>
  <si>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</si>
  <si>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</si>
  <si>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</si>
  <si>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</si>
  <si>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</si>
  <si>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</si>
  <si>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</si>
  <si>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</si>
  <si>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</si>
  <si>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</si>
  <si>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</si>
  <si>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</si>
  <si>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</si>
  <si>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</si>
  <si>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</si>
  <si>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</si>
  <si>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</si>
  <si>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</si>
  <si>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</si>
  <si>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</si>
  <si>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</si>
  <si>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</si>
  <si>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</si>
  <si>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</si>
  <si>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</si>
  <si>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</si>
  <si>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</si>
  <si>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</si>
  <si>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</si>
  <si>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</si>
  <si>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</si>
  <si>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</si>
  <si>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</si>
  <si>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</si>
  <si>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</si>
  <si>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</si>
  <si>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</si>
  <si>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</si>
  <si>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</si>
  <si>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</si>
  <si>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</si>
  <si>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</si>
  <si>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</si>
  <si>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</si>
  <si>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</si>
  <si>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</si>
  <si>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</si>
  <si>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</si>
  <si>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</si>
  <si>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</si>
  <si>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</si>
  <si>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</si>
  <si>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</si>
  <si>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</si>
  <si>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</si>
  <si>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</si>
  <si>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</si>
  <si>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</si>
  <si>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</si>
  <si>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</si>
  <si>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</si>
  <si>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</si>
  <si>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</si>
  <si>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</si>
  <si>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</si>
  <si>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</si>
  <si>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</si>
  <si>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</si>
  <si>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</si>
  <si>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</si>
  <si>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</si>
  <si>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</si>
  <si>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</si>
  <si>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</si>
  <si>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</si>
  <si>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</si>
  <si>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</si>
  <si>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</si>
  <si>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</si>
  <si>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</si>
  <si>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</si>
  <si>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</si>
  <si>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</si>
  <si>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</si>
  <si>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</si>
  <si>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</si>
  <si>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</si>
  <si>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</si>
  <si>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</si>
  <si>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</si>
  <si>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</si>
  <si>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</si>
  <si>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</si>
  <si>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</si>
  <si>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</si>
  <si>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</si>
  <si>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</si>
  <si>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</si>
  <si>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</si>
  <si>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</si>
  <si>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</si>
  <si>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</si>
  <si>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</si>
  <si>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</si>
  <si>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</si>
  <si>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</si>
  <si>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</si>
  <si>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</si>
  <si>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</si>
  <si>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</si>
  <si>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</si>
  <si>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</si>
  <si>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</si>
  <si>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</si>
  <si>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</si>
  <si>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</si>
  <si>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</si>
  <si>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</si>
  <si>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</si>
  <si>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</si>
  <si>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</si>
  <si>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</si>
  <si>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</si>
  <si>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</si>
  <si>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</si>
  <si>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</si>
  <si>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</si>
  <si>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</si>
  <si>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</si>
  <si>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</si>
  <si>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</si>
  <si>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</si>
  <si>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</si>
  <si>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</si>
  <si>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</si>
  <si>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</si>
  <si>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</si>
  <si>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</si>
  <si>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</si>
  <si>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</si>
  <si>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</si>
  <si>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</si>
  <si>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</si>
  <si>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</si>
  <si>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</si>
  <si>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</si>
  <si>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</si>
  <si>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</si>
  <si>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</si>
  <si>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</si>
  <si>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</si>
  <si>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</si>
  <si>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</si>
  <si>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</si>
  <si>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</si>
  <si>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</si>
  <si>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</si>
  <si>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</si>
  <si>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</si>
  <si>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</si>
  <si>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</si>
  <si>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</si>
  <si>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</si>
  <si>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</si>
  <si>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</si>
  <si>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</si>
  <si>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</si>
  <si>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</si>
  <si>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</si>
  <si>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</si>
  <si>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</si>
  <si>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</si>
  <si>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</si>
  <si>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</si>
  <si>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</si>
  <si>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</si>
  <si>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</si>
  <si>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</si>
  <si>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</si>
  <si>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</si>
  <si>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</si>
  <si>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</si>
  <si>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</si>
  <si>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</si>
  <si>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</si>
  <si>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</si>
  <si>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</si>
  <si>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</si>
  <si>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</si>
  <si>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</si>
  <si>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</si>
  <si>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</si>
  <si>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</si>
  <si>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</si>
  <si>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</si>
  <si>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</si>
  <si>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</si>
  <si>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</si>
  <si>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</si>
  <si>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</si>
  <si>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</si>
  <si>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</si>
  <si>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</si>
  <si>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</si>
  <si>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</si>
  <si>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</si>
  <si>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</si>
  <si>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</si>
  <si>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</si>
  <si>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</si>
  <si>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</si>
  <si>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</si>
  <si>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</si>
  <si>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</si>
  <si>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</si>
  <si>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</si>
  <si>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</si>
  <si>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</si>
  <si>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</si>
  <si>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</si>
  <si>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</si>
  <si>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</si>
  <si>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</si>
  <si>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</si>
  <si>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</si>
  <si>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</si>
  <si>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</si>
  <si>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</si>
  <si>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</si>
  <si>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</si>
  <si>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</si>
  <si>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</si>
  <si>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</si>
  <si>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</si>
  <si>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</si>
  <si>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</si>
  <si>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</si>
  <si>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</si>
  <si>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</si>
  <si>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</si>
  <si>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</si>
  <si>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</si>
  <si>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</si>
  <si>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</si>
  <si>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</si>
  <si>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</si>
  <si>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</si>
  <si>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</si>
  <si>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</si>
  <si>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</si>
  <si>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</si>
  <si>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</si>
  <si>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</si>
  <si>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</si>
  <si>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</si>
  <si>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</si>
  <si>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</si>
  <si>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</si>
  <si>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</si>
  <si>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</si>
  <si>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</si>
  <si>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</si>
  <si>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</si>
  <si>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</si>
  <si>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</si>
  <si>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</si>
  <si>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</si>
  <si>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</si>
  <si>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</si>
  <si>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</si>
  <si>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</si>
  <si>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</si>
  <si>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</si>
  <si>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</si>
  <si>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</si>
  <si>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</si>
  <si>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</si>
  <si>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</si>
  <si>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</si>
  <si>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</si>
  <si>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</si>
  <si>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</si>
  <si>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</si>
  <si>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</si>
  <si>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</si>
  <si>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</si>
  <si>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</si>
  <si>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</si>
  <si>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</si>
  <si>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</si>
  <si>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</si>
  <si>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</si>
  <si>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</si>
  <si>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</si>
  <si>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</si>
  <si>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</si>
  <si>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</si>
  <si>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</si>
  <si>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</si>
  <si>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</si>
  <si>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</si>
  <si>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</si>
  <si>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</si>
  <si>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</si>
  <si>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</si>
  <si>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</si>
  <si>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</si>
  <si>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</si>
  <si>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</si>
  <si>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</si>
  <si>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</si>
  <si>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</si>
  <si>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</si>
  <si>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</si>
  <si>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</si>
  <si>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</si>
  <si>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</si>
  <si>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</si>
  <si>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</si>
  <si>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</si>
  <si>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</si>
  <si>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</si>
  <si>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</si>
  <si>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</si>
  <si>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</si>
  <si>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</si>
  <si>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</si>
  <si>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</si>
  <si>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</si>
  <si>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</si>
  <si>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</si>
  <si>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</si>
  <si>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</si>
  <si>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</si>
  <si>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</si>
  <si>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</si>
  <si>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</si>
  <si>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</si>
  <si>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</si>
  <si>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</si>
  <si>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</si>
  <si>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</si>
  <si>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</si>
  <si>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</si>
  <si>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</si>
  <si>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</si>
  <si>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</si>
  <si>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</si>
  <si>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</si>
  <si>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</si>
  <si>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</si>
  <si>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</si>
  <si>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</si>
  <si>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</si>
  <si>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</si>
  <si>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</si>
  <si>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</si>
  <si>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</si>
  <si>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</si>
  <si>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</si>
  <si>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</si>
  <si>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</si>
  <si>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</si>
  <si>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</si>
  <si>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</si>
  <si>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</si>
  <si>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</si>
  <si>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</si>
  <si>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</si>
  <si>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</si>
  <si>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</si>
  <si>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</si>
  <si>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</si>
  <si>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</si>
  <si>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</si>
  <si>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</si>
  <si>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</si>
  <si>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</si>
  <si>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</si>
  <si>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</si>
  <si>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</si>
  <si>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</si>
  <si>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</si>
  <si>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</si>
  <si>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</si>
  <si>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</si>
  <si>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</si>
  <si>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</si>
  <si>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</si>
  <si>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</si>
  <si>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</si>
  <si>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</si>
  <si>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</si>
  <si>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</si>
  <si>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</si>
  <si>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</si>
  <si>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</si>
  <si>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</si>
  <si>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</si>
  <si>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</si>
  <si>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</si>
  <si>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</si>
  <si>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</si>
  <si>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</si>
  <si>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</si>
  <si>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</si>
  <si>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</si>
  <si>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</si>
  <si>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</si>
  <si>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</si>
  <si>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</si>
  <si>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</si>
  <si>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</si>
  <si>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</si>
  <si>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</si>
  <si>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</si>
  <si>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</si>
  <si>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</si>
  <si>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</si>
  <si>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</si>
  <si>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</si>
  <si>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</si>
  <si>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</si>
  <si>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</si>
  <si>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</si>
  <si>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</si>
  <si>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</si>
  <si>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</si>
  <si>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</si>
  <si>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</si>
  <si>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</si>
  <si>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</si>
  <si>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</si>
  <si>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</si>
  <si>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</si>
  <si>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</si>
  <si>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</si>
  <si>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</si>
  <si>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</si>
  <si>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</si>
  <si>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</si>
  <si>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</si>
  <si>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</si>
  <si>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</si>
  <si>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</si>
  <si>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</si>
  <si>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</si>
  <si>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</si>
  <si>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</si>
  <si>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</si>
  <si>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</si>
  <si>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</si>
  <si>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</si>
  <si>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</si>
  <si>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</si>
  <si>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</si>
  <si>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</si>
  <si>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</si>
  <si>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</si>
  <si>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</si>
  <si>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</si>
  <si>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</si>
  <si>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</si>
  <si>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</si>
  <si>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</si>
  <si>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</si>
  <si>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</si>
  <si>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</si>
  <si>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</si>
  <si>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</si>
  <si>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</si>
  <si>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</si>
  <si>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</si>
  <si>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</si>
  <si>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</si>
  <si>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</si>
  <si>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</si>
  <si>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</si>
  <si>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</si>
  <si>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</si>
  <si>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</si>
  <si>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</si>
  <si>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</si>
  <si>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</si>
  <si>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</si>
  <si>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</si>
  <si>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</si>
  <si>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</si>
  <si>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</si>
  <si>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</si>
  <si>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</si>
  <si>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</si>
  <si>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</si>
  <si>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</si>
  <si>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</si>
  <si>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</si>
  <si>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</si>
  <si>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</si>
  <si>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</si>
  <si>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</si>
  <si>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</si>
  <si>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</si>
  <si>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</si>
  <si>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</si>
  <si>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</si>
  <si>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</si>
  <si>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</si>
  <si>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</si>
  <si>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</si>
  <si>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</si>
  <si>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</si>
  <si>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</si>
  <si>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</si>
  <si>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</si>
  <si>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</si>
  <si>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</si>
  <si>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</si>
  <si>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</si>
  <si>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</si>
  <si>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</si>
  <si>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</si>
  <si>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</si>
  <si>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</si>
  <si>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</si>
  <si>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</si>
  <si>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</si>
  <si>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</si>
  <si>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</si>
  <si>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</si>
  <si>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</si>
  <si>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</si>
  <si>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</si>
  <si>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</si>
  <si>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</si>
  <si>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</si>
  <si>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</si>
  <si>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</si>
  <si>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</si>
  <si>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</si>
  <si>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</si>
  <si>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</si>
  <si>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</si>
  <si>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</si>
  <si>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</si>
  <si>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</si>
  <si>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</si>
  <si>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</si>
  <si>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</si>
  <si>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</si>
  <si>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</si>
  <si>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</si>
  <si>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</si>
  <si>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</si>
  <si>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</si>
  <si>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</si>
  <si>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</si>
  <si>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</si>
  <si>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</si>
  <si>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</si>
  <si>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</si>
  <si>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</si>
  <si>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</si>
  <si>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</si>
  <si>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</si>
  <si>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</si>
  <si>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</si>
  <si>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</si>
  <si>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</si>
  <si>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</si>
  <si>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</si>
  <si>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</si>
  <si>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</si>
  <si>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</si>
  <si>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</si>
  <si>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</si>
  <si>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</si>
  <si>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</si>
  <si>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</si>
  <si>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</si>
  <si>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</si>
  <si>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</si>
  <si>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</si>
  <si>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</si>
  <si>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</si>
  <si>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</si>
  <si>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</si>
  <si>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</si>
  <si>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</si>
  <si>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</si>
  <si>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</si>
  <si>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</si>
  <si>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</si>
  <si>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</si>
  <si>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</si>
  <si>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</si>
  <si>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</si>
  <si>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</si>
  <si>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</si>
  <si>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</si>
  <si>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</si>
  <si>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</si>
  <si>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</si>
  <si>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</si>
  <si>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</si>
  <si>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</si>
  <si>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</si>
  <si>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</si>
  <si>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</si>
  <si>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</si>
  <si>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</si>
  <si>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</si>
  <si>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</si>
  <si>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</si>
  <si>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</si>
  <si>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</si>
  <si>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</si>
  <si>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</si>
  <si>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</si>
  <si>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</si>
  <si>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</si>
  <si>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</si>
  <si>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</si>
  <si>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</si>
  <si>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</si>
  <si>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</si>
  <si>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</si>
  <si>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</si>
  <si>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</si>
  <si>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</si>
  <si>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</si>
  <si>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</si>
  <si>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</si>
  <si>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</si>
  <si>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</si>
  <si>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</si>
  <si>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</si>
  <si>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</si>
  <si>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</si>
  <si>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</si>
  <si>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</si>
  <si>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</si>
  <si>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</si>
  <si>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</si>
  <si>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</si>
  <si>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</si>
  <si>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</si>
  <si>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</si>
  <si>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</si>
  <si>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</si>
  <si>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</si>
  <si>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</si>
  <si>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</si>
  <si>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</si>
  <si>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</si>
  <si>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</si>
  <si>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</si>
  <si>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</si>
  <si>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</si>
  <si>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</si>
  <si>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</si>
  <si>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</si>
  <si>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</si>
  <si>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</si>
  <si>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</si>
  <si>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</si>
  <si>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</si>
  <si>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</si>
  <si>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</si>
  <si>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</si>
  <si>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</si>
  <si>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</si>
  <si>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</si>
  <si>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</si>
  <si>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</si>
  <si>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</si>
  <si>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</si>
  <si>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</si>
  <si>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</si>
  <si>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</si>
  <si>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</si>
  <si>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</si>
  <si>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</si>
  <si>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</si>
  <si>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</si>
  <si>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</si>
  <si>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</si>
  <si>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</si>
  <si>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</si>
  <si>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</si>
  <si>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</si>
  <si>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</si>
  <si>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</si>
  <si>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</si>
  <si>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</si>
  <si>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</si>
  <si>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</si>
  <si>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</si>
  <si>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</si>
  <si>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</si>
  <si>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</si>
  <si>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</si>
  <si>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</si>
  <si>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</si>
  <si>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</si>
  <si>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</si>
  <si>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</si>
  <si>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</si>
  <si>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</si>
  <si>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</si>
  <si>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</si>
  <si>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</si>
  <si>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</si>
  <si>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</si>
  <si>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</si>
  <si>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</si>
  <si>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</si>
  <si>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</si>
  <si>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</si>
  <si>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</si>
  <si>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</si>
  <si>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</si>
  <si>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</si>
  <si>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</si>
  <si>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</si>
  <si>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</si>
  <si>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</si>
  <si>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</si>
  <si>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</si>
  <si>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</si>
  <si>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</si>
  <si>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</si>
  <si>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</si>
  <si>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</si>
  <si>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</si>
  <si>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</si>
  <si>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</si>
  <si>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</si>
  <si>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</si>
  <si>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</si>
  <si>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</si>
  <si>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</si>
  <si>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</si>
  <si>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</si>
  <si>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</si>
  <si>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</si>
  <si>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</si>
  <si>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</si>
  <si>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</si>
  <si>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</si>
  <si>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</si>
  <si>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</si>
  <si>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</si>
  <si>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</si>
  <si>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</si>
  <si>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</si>
  <si>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</si>
  <si>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</si>
  <si>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</si>
  <si>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</si>
  <si>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</si>
  <si>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</si>
  <si>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</si>
  <si>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</si>
  <si>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</si>
  <si>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</si>
  <si>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</si>
  <si>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</si>
  <si>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</si>
  <si>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</si>
  <si>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</si>
  <si>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</si>
  <si>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</si>
  <si>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</si>
  <si>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</si>
  <si>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</si>
  <si>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</si>
  <si>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</si>
  <si>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</si>
  <si>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</si>
  <si>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</si>
  <si>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</si>
  <si>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</si>
  <si>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</si>
  <si>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</si>
  <si>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</si>
  <si>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</si>
  <si>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</si>
  <si>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</si>
  <si>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</si>
  <si>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</si>
  <si>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</si>
  <si>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</si>
  <si>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</si>
  <si>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</si>
  <si>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</si>
  <si>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</si>
  <si>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</si>
  <si>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</si>
  <si>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</si>
  <si>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</si>
  <si>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</si>
  <si>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</si>
  <si>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</si>
  <si>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</si>
  <si>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</si>
  <si>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</si>
  <si>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</si>
  <si>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</si>
  <si>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</si>
  <si>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</si>
  <si>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</si>
  <si>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</si>
  <si>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</si>
  <si>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</si>
  <si>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</si>
  <si>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</si>
  <si>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</si>
  <si>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</si>
  <si>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</si>
  <si>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</si>
  <si>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</si>
  <si>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</si>
  <si>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</si>
  <si>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</si>
  <si>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</si>
  <si>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</si>
  <si>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</si>
  <si>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</si>
  <si>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</si>
  <si>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</si>
  <si>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</si>
  <si>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</si>
  <si>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</si>
  <si>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</si>
  <si>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</si>
  <si>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</si>
  <si>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</si>
  <si>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</si>
  <si>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</si>
  <si>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</si>
  <si>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</si>
  <si>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</si>
  <si>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</si>
  <si>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</si>
  <si>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</si>
  <si>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</si>
  <si>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</si>
  <si>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</si>
  <si>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</si>
  <si>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</si>
  <si>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</si>
  <si>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</si>
  <si>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</si>
  <si>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</si>
  <si>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</si>
  <si>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</si>
  <si>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</si>
  <si>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</si>
  <si>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</si>
  <si>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</si>
  <si>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</si>
  <si>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</si>
  <si>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</si>
  <si>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</si>
  <si>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</si>
  <si>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</si>
  <si>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</si>
  <si>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</si>
  <si>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</si>
  <si>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</si>
  <si>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</si>
  <si>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</si>
  <si>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</si>
  <si>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</si>
  <si>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</si>
  <si>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</si>
  <si>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</si>
  <si>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</si>
  <si>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</si>
  <si>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</si>
  <si>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</si>
  <si>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</si>
  <si>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</si>
  <si>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</si>
  <si>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</si>
  <si>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</si>
  <si>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</si>
  <si>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</si>
  <si>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</si>
  <si>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</si>
  <si>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</si>
  <si>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</si>
  <si>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</si>
  <si>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</si>
  <si>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</si>
  <si>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</si>
  <si>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</si>
  <si>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</si>
  <si>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</si>
  <si>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</si>
  <si>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</si>
  <si>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</si>
  <si>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</si>
  <si>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</si>
  <si>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</si>
  <si>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</si>
  <si>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</si>
  <si>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</si>
  <si>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</si>
  <si>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</si>
  <si>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</si>
  <si>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</si>
  <si>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</si>
  <si>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</si>
  <si>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</si>
  <si>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</si>
  <si>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</si>
  <si>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</si>
  <si>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</si>
  <si>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</si>
  <si>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</si>
  <si>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</si>
  <si>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</si>
  <si>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</si>
  <si>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</si>
  <si>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</si>
  <si>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</si>
  <si>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</si>
  <si>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</si>
  <si>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</si>
  <si>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</si>
  <si>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</si>
  <si>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</si>
  <si>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</si>
  <si>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</si>
  <si>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</si>
  <si>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</si>
  <si>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</si>
  <si>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</si>
  <si>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</si>
  <si>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</si>
  <si>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</si>
  <si>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</si>
  <si>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</si>
  <si>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</si>
  <si>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</si>
  <si>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</si>
  <si>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</si>
  <si>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</si>
  <si>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</si>
  <si>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</si>
  <si>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</si>
  <si>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</si>
  <si>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</si>
  <si>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</si>
  <si>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</si>
  <si>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</si>
  <si>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</si>
  <si>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</si>
  <si>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</si>
  <si>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</si>
  <si>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</si>
  <si>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</si>
  <si>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</si>
  <si>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</si>
  <si>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</si>
  <si>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</si>
  <si>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</si>
  <si>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</si>
  <si>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</si>
  <si>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</si>
  <si>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</si>
  <si>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</si>
  <si>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</si>
  <si>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</si>
  <si>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</si>
  <si>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</si>
  <si>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</si>
  <si>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</si>
  <si>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</si>
  <si>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</si>
  <si>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</si>
  <si>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</si>
  <si>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</si>
  <si>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</si>
  <si>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</si>
  <si>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</si>
  <si>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</si>
  <si>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</si>
  <si>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</si>
  <si>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</si>
  <si>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</si>
  <si>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</si>
  <si>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</si>
  <si>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</si>
  <si>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</si>
  <si>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</si>
  <si>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</si>
  <si>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</si>
  <si>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</si>
  <si>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</si>
  <si>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</si>
  <si>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</si>
  <si>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</si>
  <si>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</si>
  <si>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</si>
  <si>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</si>
  <si>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</si>
  <si>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</si>
  <si>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</si>
  <si>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</si>
  <si>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</si>
  <si>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</si>
  <si>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</si>
  <si>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</si>
  <si>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</si>
  <si>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</si>
  <si>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</si>
  <si>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</si>
  <si>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</si>
  <si>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</si>
  <si>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</si>
  <si>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</si>
  <si>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</si>
  <si>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</si>
  <si>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</si>
  <si>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</si>
  <si>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</si>
  <si>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</si>
  <si>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</si>
  <si>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</si>
  <si>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</si>
  <si>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</si>
  <si>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</si>
  <si>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</si>
  <si>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</si>
  <si>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</si>
  <si>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</si>
  <si>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</si>
  <si>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</si>
  <si>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</si>
  <si>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</si>
  <si>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</si>
  <si>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</si>
  <si>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</si>
  <si>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</si>
  <si>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</si>
  <si>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</si>
  <si>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</si>
  <si>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</si>
  <si>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</si>
  <si>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</si>
  <si>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</si>
  <si>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</si>
  <si>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</si>
  <si>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</si>
  <si>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</si>
  <si>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</si>
  <si>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</si>
  <si>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</si>
  <si>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</si>
  <si>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</si>
  <si>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</si>
  <si>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</si>
  <si>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</si>
  <si>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</si>
  <si>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</si>
  <si>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</si>
  <si>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</si>
  <si>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</si>
  <si>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</si>
  <si>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</si>
  <si>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</si>
  <si>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</si>
  <si>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</si>
  <si>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</si>
  <si>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</si>
  <si>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</si>
  <si>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</si>
  <si>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</si>
  <si>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</si>
  <si>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</si>
  <si>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</si>
  <si>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</si>
  <si>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</si>
  <si>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</si>
  <si>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</si>
  <si>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</si>
  <si>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</si>
  <si>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</si>
  <si>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</si>
  <si>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</si>
  <si>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</si>
  <si>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</si>
  <si>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</si>
  <si>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</si>
  <si>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</si>
  <si>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</si>
  <si>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</si>
  <si>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</si>
  <si>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</si>
  <si>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</si>
  <si>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</si>
  <si>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</si>
  <si>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</si>
  <si>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</si>
  <si>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</si>
  <si>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</si>
  <si>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</si>
  <si>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</si>
  <si>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</si>
  <si>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</si>
  <si>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</si>
  <si>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</si>
  <si>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</si>
  <si>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</si>
  <si>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</si>
  <si>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</si>
  <si>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</si>
  <si>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</si>
  <si>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</si>
  <si>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</si>
  <si>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</si>
  <si>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</si>
  <si>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</si>
  <si>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</si>
  <si>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</si>
  <si>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</si>
  <si>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</si>
  <si>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</si>
  <si>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</si>
  <si>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</si>
  <si>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</si>
  <si>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</si>
  <si>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</si>
  <si>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</si>
  <si>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</si>
  <si>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</si>
  <si>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</si>
  <si>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</si>
  <si>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</si>
  <si>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</si>
  <si>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</si>
  <si>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</si>
  <si>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</si>
  <si>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</si>
  <si>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</si>
  <si>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</si>
  <si>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</si>
  <si>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</si>
  <si>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</si>
  <si>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</si>
  <si>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</si>
  <si>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</si>
  <si>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</si>
  <si>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</si>
  <si>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</si>
  <si>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</si>
  <si>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</si>
  <si>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</si>
  <si>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</si>
  <si>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</si>
  <si>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</si>
  <si>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</si>
  <si>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</si>
  <si>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</si>
  <si>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</si>
  <si>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</si>
  <si>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</si>
  <si>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</si>
  <si>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</si>
  <si>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</si>
  <si>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</si>
  <si>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</si>
  <si>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</si>
  <si>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</si>
  <si>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</si>
  <si>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</si>
  <si>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</si>
  <si>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</si>
  <si>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</si>
  <si>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</si>
  <si>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</si>
  <si>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</si>
  <si>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</si>
  <si>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</si>
  <si>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</si>
  <si>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</si>
  <si>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</si>
  <si>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</si>
  <si>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</si>
  <si>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</si>
  <si>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</si>
  <si>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</si>
  <si>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</si>
  <si>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</si>
  <si>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</si>
  <si>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</si>
  <si>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</si>
  <si>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</si>
  <si>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</si>
  <si>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</si>
  <si>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</si>
  <si>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</si>
  <si>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</si>
  <si>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</si>
  <si>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</si>
  <si>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</si>
  <si>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</si>
  <si>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</si>
  <si>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</si>
  <si>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</si>
  <si>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</si>
  <si>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</si>
  <si>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</si>
  <si>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</si>
  <si>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</si>
  <si>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</si>
  <si>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</si>
  <si>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</si>
  <si>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</si>
  <si>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</si>
  <si>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</si>
  <si>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</si>
  <si>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</si>
  <si>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</si>
  <si>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</si>
  <si>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</si>
  <si>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</si>
  <si>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</si>
  <si>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</si>
  <si>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</si>
  <si>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</si>
  <si>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</si>
  <si>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</si>
  <si>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</si>
  <si>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</si>
  <si>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</si>
  <si>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</si>
  <si>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</si>
  <si>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</si>
  <si>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</si>
  <si>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</si>
  <si>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</si>
  <si>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</si>
  <si>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</si>
  <si>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</si>
  <si>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</si>
  <si>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</si>
  <si>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</si>
  <si>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</si>
  <si>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</si>
  <si>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</si>
  <si>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</si>
  <si>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</si>
  <si>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</si>
  <si>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</si>
  <si>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</si>
  <si>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</si>
  <si>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</si>
  <si>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</si>
  <si>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</si>
  <si>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</si>
  <si>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</si>
  <si>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</si>
  <si>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</si>
  <si>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</si>
  <si>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</si>
  <si>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</si>
  <si>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</si>
  <si>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</si>
  <si>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</si>
  <si>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</si>
  <si>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</si>
  <si>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</si>
  <si>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</si>
  <si>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</si>
  <si>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</si>
  <si>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</si>
  <si>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</si>
  <si>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</si>
  <si>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</si>
  <si>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</si>
  <si>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</si>
  <si>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</si>
  <si>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</si>
  <si>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</si>
  <si>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</si>
  <si>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</si>
  <si>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</si>
  <si>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</si>
  <si>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</si>
  <si>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</si>
  <si>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</si>
  <si>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</si>
  <si>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</si>
  <si>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</si>
  <si>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</si>
  <si>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</si>
  <si>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</si>
  <si>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</si>
  <si>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</si>
  <si>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</si>
  <si>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</si>
  <si>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</si>
  <si>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</si>
  <si>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</si>
  <si>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</si>
  <si>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</si>
  <si>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</si>
  <si>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</si>
  <si>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</si>
  <si>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</si>
  <si>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</si>
  <si>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</si>
  <si>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</si>
  <si>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</si>
  <si>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</si>
  <si>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</si>
  <si>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</si>
  <si>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</si>
  <si>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</si>
  <si>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</si>
  <si>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</si>
  <si>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</si>
  <si>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</si>
  <si>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</si>
  <si>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</si>
  <si>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</si>
  <si>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</si>
  <si>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</si>
  <si>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</si>
  <si>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</si>
  <si>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</si>
  <si>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</si>
  <si>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</si>
  <si>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</si>
  <si>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</si>
  <si>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</si>
  <si>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</si>
  <si>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</si>
  <si>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</si>
  <si>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</si>
  <si>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</si>
  <si>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</si>
  <si>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</si>
  <si>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</si>
  <si>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</si>
  <si>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</si>
  <si>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</si>
  <si>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</si>
  <si>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</si>
  <si>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</si>
  <si>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</si>
  <si>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</si>
  <si>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</si>
  <si>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</si>
  <si>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</si>
  <si>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</si>
  <si>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</si>
  <si>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</si>
  <si>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</si>
  <si>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</si>
  <si>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</si>
  <si>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</si>
  <si>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</si>
  <si>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</si>
  <si>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</si>
  <si>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</si>
  <si>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</si>
  <si>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</si>
  <si>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</si>
  <si>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</si>
  <si>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</si>
  <si>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</si>
  <si>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</si>
  <si>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</si>
  <si>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</si>
  <si>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</si>
  <si>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</si>
  <si>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</si>
  <si>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</si>
  <si>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</si>
  <si>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</si>
  <si>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</si>
  <si>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</si>
  <si>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</si>
  <si>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</si>
  <si>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</si>
  <si>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</si>
  <si>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</si>
  <si>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</si>
  <si>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</si>
  <si>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</si>
  <si>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</si>
  <si>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</si>
  <si>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</si>
  <si>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</si>
  <si>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</si>
  <si>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</si>
  <si>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</si>
  <si>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</si>
  <si>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</si>
  <si>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</si>
  <si>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</si>
  <si>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</si>
  <si>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</si>
  <si>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</si>
  <si>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</si>
  <si>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</si>
  <si>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</si>
  <si>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</si>
  <si>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</si>
  <si>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</si>
  <si>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</si>
  <si>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</si>
  <si>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</si>
  <si>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</si>
  <si>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</si>
  <si>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</si>
  <si>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</si>
  <si>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</si>
  <si>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</si>
  <si>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</si>
  <si>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</si>
  <si>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</si>
  <si>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</si>
  <si>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</si>
  <si>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</si>
  <si>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</si>
  <si>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</si>
  <si>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</si>
  <si>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</si>
  <si>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</si>
  <si>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</si>
  <si>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</si>
  <si>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</si>
  <si>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</si>
  <si>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</si>
  <si>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</si>
  <si>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</si>
  <si>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</si>
  <si>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</si>
  <si>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</si>
  <si>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</si>
  <si>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</si>
  <si>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</si>
  <si>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</si>
  <si>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</si>
  <si>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</si>
  <si>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</si>
  <si>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</si>
  <si>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</si>
  <si>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</si>
  <si>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</si>
  <si>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</si>
  <si>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</si>
  <si>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</si>
  <si>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</si>
  <si>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</si>
  <si>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</si>
  <si>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</si>
  <si>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</si>
  <si>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</si>
  <si>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</si>
  <si>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</si>
  <si>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</si>
  <si>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</si>
  <si>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</si>
  <si>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</si>
  <si>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</si>
  <si>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</si>
  <si>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</si>
  <si>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</si>
  <si>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</si>
  <si>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</si>
  <si>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</si>
  <si>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</si>
  <si>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</si>
  <si>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</si>
  <si>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</si>
  <si>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</si>
  <si>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</si>
  <si>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</si>
  <si>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</si>
  <si>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</si>
  <si>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</si>
  <si>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</si>
  <si>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</si>
  <si>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</si>
  <si>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</si>
  <si>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</si>
  <si>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</si>
  <si>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</si>
  <si>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</si>
  <si>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</si>
  <si>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</si>
  <si>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</si>
  <si>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</si>
  <si>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</si>
  <si>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</si>
  <si>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</si>
  <si>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</si>
  <si>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</si>
  <si>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</si>
  <si>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</si>
  <si>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</si>
  <si>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</si>
  <si>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</si>
  <si>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</si>
  <si>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</si>
  <si>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</si>
  <si>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</si>
  <si>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</si>
  <si>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</si>
  <si>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</si>
  <si>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</si>
  <si>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</si>
  <si>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</si>
  <si>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</si>
  <si>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</si>
  <si>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</si>
  <si>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</si>
  <si>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</si>
  <si>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</si>
  <si>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</si>
  <si>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</si>
  <si>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</si>
  <si>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</si>
  <si>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</si>
  <si>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</si>
  <si>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</si>
  <si>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</si>
  <si>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</si>
  <si>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</si>
  <si>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</si>
  <si>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</si>
  <si>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</si>
  <si>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</si>
  <si>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</si>
  <si>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</si>
  <si>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</si>
  <si>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</si>
  <si>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</si>
  <si>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</si>
  <si>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</si>
  <si>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</si>
  <si>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</si>
  <si>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</si>
  <si>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</si>
  <si>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</si>
  <si>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</si>
  <si>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</si>
  <si>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</si>
  <si>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</si>
  <si>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</si>
  <si>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</si>
  <si>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</si>
  <si>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</si>
  <si>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</si>
  <si>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</si>
  <si>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</si>
  <si>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</si>
  <si>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</si>
  <si>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</si>
  <si>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</si>
  <si>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</si>
  <si>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</si>
  <si>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</si>
  <si>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</si>
  <si>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</si>
  <si>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</si>
  <si>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</si>
  <si>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</si>
  <si>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</si>
  <si>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</si>
  <si>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</si>
  <si>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</si>
  <si>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</si>
  <si>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</si>
  <si>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</si>
  <si>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</si>
  <si>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</si>
  <si>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</si>
  <si>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</si>
  <si>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</si>
  <si>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</si>
  <si>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</si>
  <si>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</si>
  <si>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</si>
  <si>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</si>
  <si>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</si>
  <si>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</si>
  <si>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</si>
  <si>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</si>
  <si>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</si>
  <si>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</si>
  <si>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</si>
  <si>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</si>
  <si>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</si>
  <si>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</si>
  <si>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</si>
  <si>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</si>
  <si>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</si>
  <si>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</si>
  <si>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</si>
  <si>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</si>
  <si>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</si>
  <si>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</si>
  <si>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</si>
  <si>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</si>
  <si>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</si>
  <si>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</si>
  <si>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</si>
  <si>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</si>
  <si>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</si>
  <si>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</si>
  <si>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</si>
  <si>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</si>
  <si>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</si>
  <si>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</si>
  <si>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</si>
  <si>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</si>
  <si>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</si>
  <si>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</si>
  <si>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</si>
  <si>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</si>
  <si>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</si>
  <si>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</si>
  <si>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</si>
  <si>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</si>
  <si>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</si>
  <si>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</si>
  <si>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</si>
  <si>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</si>
  <si>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</si>
  <si>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</si>
  <si>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</si>
  <si>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</si>
  <si>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</si>
  <si>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</si>
  <si>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</si>
  <si>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</si>
  <si>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</si>
  <si>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</si>
  <si>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</si>
  <si>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</si>
  <si>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</si>
  <si>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</si>
  <si>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</si>
  <si>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</si>
  <si>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</si>
  <si>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</si>
  <si>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</si>
  <si>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</si>
  <si>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</si>
  <si>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</si>
  <si>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</si>
  <si>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</si>
  <si>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</si>
  <si>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</si>
  <si>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</si>
  <si>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</si>
  <si>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</si>
  <si>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</si>
  <si>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</si>
  <si>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</si>
  <si>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</si>
  <si>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</si>
  <si>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</si>
  <si>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</si>
  <si>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</si>
  <si>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</si>
  <si>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</si>
  <si>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</si>
  <si>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</si>
  <si>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</si>
  <si>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</si>
  <si>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</si>
  <si>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</si>
  <si>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</si>
  <si>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</si>
  <si>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</si>
  <si>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</si>
  <si>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</si>
  <si>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</si>
  <si>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</si>
  <si>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</si>
  <si>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</si>
  <si>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</si>
  <si>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</si>
  <si>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</si>
  <si>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</si>
  <si>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</si>
  <si>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</si>
  <si>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</si>
  <si>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</si>
  <si>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</si>
  <si>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</si>
  <si>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</si>
  <si>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</si>
  <si>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</si>
  <si>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</si>
  <si>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</si>
  <si>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</si>
  <si>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</si>
  <si>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</si>
  <si>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</si>
  <si>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</si>
  <si>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</si>
  <si>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</si>
  <si>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</si>
  <si>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</si>
  <si>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</si>
  <si>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</si>
  <si>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</si>
  <si>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</si>
  <si>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</si>
  <si>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</si>
  <si>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</si>
  <si>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</si>
  <si>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</si>
  <si>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</si>
  <si>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</si>
  <si>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</si>
  <si>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</si>
  <si>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</si>
  <si>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</si>
  <si>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</si>
  <si>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</si>
  <si>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</si>
  <si>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</si>
  <si>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</si>
  <si>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</si>
  <si>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</si>
  <si>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</si>
  <si>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</si>
  <si>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</si>
  <si>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</si>
  <si>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</si>
  <si>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</si>
  <si>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</si>
  <si>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</si>
  <si>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</si>
  <si>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</si>
  <si>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</si>
  <si>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</si>
  <si>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</si>
  <si>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</si>
  <si>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</si>
  <si>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</si>
  <si>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</si>
  <si>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</si>
  <si>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</si>
  <si>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</si>
  <si>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</si>
  <si>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</si>
  <si>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</si>
  <si>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</si>
  <si>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</si>
  <si>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</si>
  <si>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</si>
  <si>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</si>
  <si>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</si>
  <si>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</si>
  <si>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</si>
  <si>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</si>
  <si>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</si>
  <si>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</si>
  <si>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</si>
  <si>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</si>
  <si>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</si>
  <si>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</si>
  <si>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</si>
  <si>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</si>
  <si>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</si>
  <si>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</si>
  <si>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</si>
  <si>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</si>
  <si>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</si>
  <si>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</si>
  <si>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</si>
  <si>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</si>
  <si>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</si>
  <si>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</si>
  <si>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</si>
  <si>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</si>
  <si>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</si>
  <si>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</si>
  <si>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</si>
  <si>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</si>
  <si>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</si>
  <si>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</si>
  <si>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</si>
  <si>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</si>
  <si>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</si>
  <si>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</si>
  <si>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</si>
  <si>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</si>
  <si>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</si>
  <si>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</si>
  <si>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</si>
  <si>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</si>
  <si>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</si>
  <si>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</si>
  <si>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</si>
  <si>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</si>
  <si>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</si>
  <si>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</si>
  <si>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</si>
  <si>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</si>
  <si>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</si>
  <si>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</si>
  <si>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</si>
  <si>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</si>
  <si>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</si>
  <si>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</si>
  <si>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</si>
  <si>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</si>
  <si>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</si>
  <si>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</si>
  <si>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</si>
  <si>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</si>
  <si>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</si>
  <si>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</si>
  <si>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</si>
  <si>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</si>
  <si>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</si>
  <si>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</si>
  <si>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</si>
  <si>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</si>
  <si>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</si>
  <si>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</si>
  <si>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</si>
  <si>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</si>
  <si>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</si>
  <si>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</si>
  <si>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</si>
  <si>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</si>
  <si>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</si>
  <si>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</si>
  <si>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</si>
  <si>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</si>
  <si>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</si>
  <si>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</si>
  <si>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</si>
  <si>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</si>
  <si>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</si>
  <si>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</si>
  <si>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</si>
  <si>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</si>
  <si>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</si>
  <si>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</si>
  <si>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</si>
  <si>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</si>
  <si>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</si>
  <si>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</si>
  <si>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</si>
  <si>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</si>
  <si>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</si>
  <si>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</si>
  <si>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</si>
  <si>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</si>
  <si>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</si>
  <si>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</si>
  <si>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</si>
  <si>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</si>
  <si>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</si>
  <si>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</si>
  <si>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</si>
  <si>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</si>
  <si>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</si>
  <si>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</si>
  <si>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</si>
  <si>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</si>
  <si>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</si>
  <si>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</si>
  <si>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</si>
  <si>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</si>
  <si>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</si>
  <si>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</si>
  <si>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</si>
  <si>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</si>
  <si>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</si>
  <si>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</si>
  <si>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</si>
  <si>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</si>
  <si>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</si>
  <si>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</si>
  <si>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</si>
  <si>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</si>
  <si>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</si>
  <si>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</si>
  <si>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</si>
  <si>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</si>
  <si>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</si>
  <si>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</si>
  <si>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</si>
  <si>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</si>
  <si>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</si>
  <si>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</si>
  <si>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</si>
  <si>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</si>
  <si>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</si>
  <si>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</si>
  <si>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</si>
  <si>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</si>
  <si>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</si>
  <si>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</si>
  <si>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</si>
  <si>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</si>
  <si>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</si>
  <si>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</si>
  <si>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</si>
  <si>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</si>
  <si>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</si>
  <si>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</si>
  <si>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</si>
  <si>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</si>
  <si>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</si>
  <si>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</si>
  <si>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</si>
  <si>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</si>
  <si>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</si>
  <si>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</si>
  <si>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</si>
  <si>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</si>
  <si>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</si>
  <si>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</si>
  <si>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</si>
  <si>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</si>
  <si>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</si>
  <si>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</si>
  <si>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</si>
  <si>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</si>
  <si>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</si>
  <si>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</si>
  <si>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</si>
  <si>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</si>
  <si>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</si>
  <si>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</si>
  <si>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</si>
  <si>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</si>
  <si>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</si>
  <si>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</si>
  <si>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</si>
  <si>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</si>
  <si>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</si>
  <si>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</si>
  <si>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</si>
  <si>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</si>
  <si>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</si>
  <si>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</si>
  <si>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</si>
  <si>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</si>
  <si>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</si>
  <si>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</si>
  <si>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</si>
  <si>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</si>
  <si>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</si>
  <si>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</si>
  <si>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</si>
  <si>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</si>
  <si>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</si>
  <si>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</si>
  <si>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</si>
  <si>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</si>
  <si>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</si>
  <si>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</si>
  <si>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</si>
  <si>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</si>
  <si>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</si>
  <si>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</si>
  <si>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</si>
  <si>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</si>
  <si>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</si>
  <si>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</si>
  <si>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</si>
  <si>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</si>
  <si>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</si>
  <si>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</si>
  <si>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</si>
  <si>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</si>
  <si>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</si>
  <si>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</si>
  <si>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</si>
  <si>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</si>
  <si>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</si>
  <si>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</si>
  <si>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</si>
  <si>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</si>
  <si>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</si>
  <si>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</si>
  <si>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</si>
  <si>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</si>
  <si>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</si>
  <si>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</si>
  <si>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</si>
  <si>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</si>
  <si>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</si>
  <si>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</si>
  <si>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</si>
  <si>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</si>
  <si>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</si>
  <si>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</si>
  <si>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</si>
  <si>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</si>
  <si>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</si>
  <si>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</si>
  <si>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</si>
  <si>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</si>
  <si>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</si>
  <si>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</si>
  <si>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</si>
  <si>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</si>
  <si>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</si>
  <si>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</si>
  <si>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</si>
  <si>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</si>
  <si>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</si>
  <si>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</si>
  <si>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</si>
  <si>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</si>
  <si>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</si>
  <si>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</si>
  <si>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</si>
  <si>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</si>
  <si>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</si>
  <si>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</si>
  <si>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</si>
  <si>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</si>
  <si>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</si>
  <si>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</si>
  <si>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</si>
  <si>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</si>
  <si>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</si>
  <si>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</si>
  <si>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</si>
  <si>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</si>
  <si>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</si>
  <si>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</si>
  <si>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</si>
  <si>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</si>
  <si>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</si>
  <si>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</si>
  <si>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</si>
  <si>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</si>
  <si>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</si>
  <si>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</si>
  <si>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</si>
  <si>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</si>
  <si>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</si>
  <si>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</si>
  <si>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</si>
  <si>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</si>
  <si>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</si>
  <si>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</si>
  <si>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</si>
  <si>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</si>
  <si>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</si>
  <si>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</si>
  <si>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</si>
  <si>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</si>
  <si>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</si>
  <si>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</si>
  <si>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</si>
  <si>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</si>
  <si>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</si>
  <si>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</si>
  <si>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</si>
  <si>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</si>
  <si>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</si>
  <si>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</si>
  <si>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</si>
  <si>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</si>
  <si>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</si>
  <si>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</si>
  <si>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</si>
  <si>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</si>
  <si>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</si>
  <si>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</si>
  <si>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</si>
  <si>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</si>
  <si>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</si>
  <si>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</si>
  <si>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</si>
  <si>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</si>
  <si>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</si>
  <si>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</si>
  <si>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</si>
  <si>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</si>
  <si>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</si>
  <si>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</si>
  <si>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</si>
  <si>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</si>
  <si>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</si>
  <si>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</si>
  <si>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</si>
  <si>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</si>
  <si>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</si>
  <si>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</si>
  <si>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</si>
  <si>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</si>
  <si>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</si>
  <si>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</si>
  <si>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</si>
  <si>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</si>
  <si>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</si>
  <si>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</si>
  <si>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</si>
  <si>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</si>
  <si>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</si>
  <si>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</si>
  <si>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</si>
  <si>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</si>
  <si>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</si>
  <si>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</si>
  <si>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</si>
  <si>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</si>
  <si>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</si>
  <si>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</si>
  <si>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</si>
  <si>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</si>
  <si>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</si>
  <si>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</si>
  <si>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</si>
  <si>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</si>
  <si>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</si>
  <si>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</si>
  <si>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</si>
  <si>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</si>
  <si>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</si>
  <si>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</si>
  <si>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</si>
  <si>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</si>
  <si>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</si>
  <si>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</si>
  <si>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</si>
  <si>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</si>
  <si>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</si>
  <si>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</si>
  <si>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</si>
  <si>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</si>
  <si>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</si>
  <si>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</si>
  <si>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</si>
  <si>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</si>
  <si>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</si>
  <si>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</si>
  <si>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</si>
  <si>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</si>
  <si>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</si>
  <si>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</si>
  <si>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</si>
  <si>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</si>
  <si>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</si>
  <si>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</si>
  <si>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</si>
  <si>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</si>
  <si>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</si>
  <si>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</si>
  <si>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</si>
  <si>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</si>
  <si>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</si>
  <si>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</si>
  <si>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</si>
  <si>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</si>
  <si>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</si>
  <si>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</si>
  <si>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</si>
  <si>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</si>
  <si>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</si>
  <si>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</si>
  <si>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</si>
  <si>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</si>
  <si>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</si>
  <si>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</si>
  <si>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</si>
  <si>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</si>
  <si>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</si>
  <si>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</si>
  <si>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</si>
  <si>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</si>
  <si>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</si>
  <si>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</si>
  <si>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</si>
  <si>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</si>
  <si>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</si>
  <si>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</si>
  <si>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</si>
  <si>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</si>
  <si>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</si>
  <si>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</si>
  <si>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</si>
  <si>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</si>
  <si>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</si>
  <si>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</si>
  <si>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</si>
  <si>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</si>
  <si>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</si>
  <si>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</si>
  <si>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</si>
  <si>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</si>
  <si>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</si>
  <si>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</si>
  <si>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</si>
  <si>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</si>
  <si>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</si>
  <si>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</si>
  <si>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</si>
  <si>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</si>
  <si>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</si>
  <si>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</si>
  <si>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</si>
  <si>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</si>
  <si>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</si>
  <si>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</si>
  <si>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</si>
  <si>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</si>
  <si>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</si>
  <si>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</si>
  <si>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</si>
  <si>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</si>
  <si>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</si>
  <si>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</si>
  <si>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</si>
  <si>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</si>
  <si>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</si>
  <si>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</si>
  <si>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</si>
  <si>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</si>
  <si>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</si>
  <si>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</si>
  <si>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</si>
  <si>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</si>
  <si>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</si>
  <si>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</si>
  <si>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</si>
  <si>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</si>
  <si>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</si>
  <si>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</si>
  <si>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</si>
  <si>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</si>
  <si>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</si>
  <si>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</si>
  <si>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</si>
  <si>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</si>
  <si>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</si>
  <si>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</si>
  <si>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</si>
  <si>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</si>
  <si>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</si>
  <si>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</si>
  <si>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</si>
  <si>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</si>
  <si>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</si>
  <si>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</si>
  <si>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</si>
  <si>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</si>
  <si>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</si>
  <si>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</si>
  <si>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</si>
  <si>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</si>
  <si>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</si>
  <si>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</si>
  <si>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</si>
  <si>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</si>
  <si>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</si>
  <si>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</si>
  <si>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</si>
  <si>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</si>
  <si>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</si>
  <si>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</si>
  <si>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</si>
  <si>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</si>
  <si>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</si>
  <si>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</si>
  <si>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</si>
  <si>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</si>
  <si>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</si>
  <si>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</si>
  <si>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</si>
  <si>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</si>
  <si>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</si>
  <si>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</si>
  <si>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</si>
  <si>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</si>
  <si>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</si>
  <si>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</si>
  <si>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</si>
  <si>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</si>
  <si>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</si>
  <si>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</si>
  <si>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</si>
  <si>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</si>
  <si>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</si>
  <si>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</si>
  <si>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</si>
  <si>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</si>
  <si>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</si>
  <si>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</si>
  <si>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</si>
  <si>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</si>
  <si>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</si>
  <si>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</si>
  <si>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</si>
  <si>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</si>
  <si>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</si>
  <si>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</si>
  <si>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</si>
  <si>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</si>
  <si>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</si>
  <si>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</si>
  <si>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</si>
  <si>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</si>
  <si>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</si>
  <si>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</si>
  <si>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</si>
  <si>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</si>
  <si>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</si>
  <si>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</si>
  <si>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</si>
  <si>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</si>
  <si>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</si>
  <si>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</si>
  <si>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</si>
  <si>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</si>
  <si>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</si>
  <si>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</si>
  <si>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</si>
  <si>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</si>
  <si>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</si>
  <si>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</si>
  <si>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</si>
  <si>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</si>
  <si>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</si>
  <si>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</si>
  <si>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</si>
  <si>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</si>
  <si>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</si>
  <si>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</si>
  <si>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</si>
  <si>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</si>
  <si>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</si>
  <si>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</si>
  <si>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</si>
  <si>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</si>
  <si>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</si>
  <si>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</si>
  <si>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</si>
  <si>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</si>
  <si>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</si>
  <si>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</si>
  <si>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</si>
  <si>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</si>
  <si>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</si>
  <si>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</si>
  <si>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</si>
  <si>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</si>
  <si>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</si>
  <si>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</si>
  <si>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</si>
  <si>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</si>
  <si>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</si>
  <si>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</si>
  <si>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</si>
  <si>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</si>
  <si>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</si>
  <si>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</si>
  <si>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</si>
  <si>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</si>
  <si>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</si>
  <si>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</si>
  <si>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</si>
  <si>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</si>
  <si>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</si>
  <si>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</si>
  <si>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</si>
  <si>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</si>
  <si>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</si>
  <si>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</si>
  <si>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</si>
  <si>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</si>
  <si>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</si>
  <si>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</si>
  <si>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</si>
  <si>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</si>
  <si>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</si>
  <si>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</si>
  <si>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</si>
  <si>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</si>
  <si>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</si>
  <si>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</si>
  <si>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</si>
  <si>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</si>
  <si>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</si>
  <si>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</si>
  <si>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</si>
  <si>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</si>
  <si>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</si>
  <si>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</si>
  <si>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</si>
  <si>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</si>
  <si>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</si>
  <si>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</si>
  <si>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</si>
  <si>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</si>
  <si>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</si>
  <si>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</si>
  <si>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</si>
  <si>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</si>
  <si>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</si>
  <si>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</si>
  <si>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</si>
  <si>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</si>
  <si>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</si>
  <si>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</si>
  <si>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</si>
  <si>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</si>
  <si>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</si>
  <si>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</si>
  <si>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</si>
  <si>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</si>
  <si>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</si>
  <si>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</si>
  <si>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</si>
  <si>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</si>
  <si>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</si>
  <si>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</si>
  <si>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</si>
  <si>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</si>
  <si>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</si>
  <si>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</si>
  <si>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</si>
  <si>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</si>
  <si>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</si>
  <si>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</si>
  <si>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</si>
  <si>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</si>
  <si>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</si>
  <si>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</si>
  <si>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</si>
  <si>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</si>
  <si>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</si>
  <si>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</si>
  <si>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</si>
  <si>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</si>
  <si>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</si>
  <si>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</si>
  <si>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</si>
  <si>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</si>
  <si>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</si>
  <si>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</si>
  <si>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</si>
  <si>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</si>
  <si>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</si>
  <si>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</si>
  <si>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</si>
  <si>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</si>
  <si>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</si>
  <si>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</si>
  <si>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</si>
  <si>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</si>
  <si>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</si>
  <si>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</si>
  <si>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</si>
  <si>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</si>
  <si>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</si>
  <si>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</si>
  <si>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</si>
  <si>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</si>
  <si>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</si>
  <si>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</si>
  <si>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</si>
  <si>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</si>
  <si>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</si>
  <si>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</si>
  <si>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</si>
  <si>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</si>
  <si>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</si>
  <si>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</si>
  <si>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</si>
  <si>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</si>
  <si>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</si>
  <si>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</si>
  <si>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</si>
  <si>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</si>
  <si>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</si>
  <si>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</si>
  <si>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</si>
  <si>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</si>
  <si>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</si>
  <si>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</si>
  <si>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</si>
  <si>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</si>
  <si>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</si>
  <si>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</si>
  <si>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</si>
  <si>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</si>
  <si>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</si>
  <si>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</si>
  <si>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</si>
  <si>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</si>
  <si>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</si>
  <si>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</si>
  <si>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</si>
  <si>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</si>
  <si>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</si>
  <si>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</si>
  <si>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</si>
  <si>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</si>
  <si>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</si>
  <si>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</si>
  <si>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</si>
  <si>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</si>
  <si>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</si>
  <si>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</si>
  <si>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</si>
  <si>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</si>
  <si>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</si>
  <si>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</si>
  <si>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</si>
  <si>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</si>
  <si>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</si>
  <si>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</si>
  <si>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</si>
  <si>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</si>
  <si>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</si>
  <si>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</si>
  <si>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</si>
  <si>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</si>
  <si>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</si>
  <si>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</si>
  <si>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</si>
  <si>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</si>
  <si>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</si>
  <si>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</si>
  <si>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</si>
  <si>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</si>
  <si>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</si>
  <si>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</si>
  <si>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</si>
  <si>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</si>
  <si>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</si>
  <si>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</si>
  <si>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</si>
  <si>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</si>
  <si>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</si>
  <si>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</si>
  <si>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</si>
  <si>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</si>
  <si>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</si>
  <si>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</si>
  <si>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</si>
  <si>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</si>
  <si>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</si>
  <si>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</si>
  <si>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</si>
  <si>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</si>
  <si>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</si>
  <si>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</si>
  <si>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</si>
  <si>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</si>
  <si>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</si>
  <si>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</si>
  <si>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</si>
  <si>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</si>
  <si>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</si>
  <si>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</si>
  <si>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</si>
  <si>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</si>
  <si>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</si>
  <si>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</si>
  <si>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</si>
  <si>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</si>
  <si>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</si>
  <si>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</si>
  <si>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</si>
  <si>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</si>
  <si>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</si>
  <si>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</si>
  <si>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</si>
  <si>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</si>
  <si>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</si>
  <si>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</si>
  <si>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</si>
  <si>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</si>
  <si>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</si>
  <si>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</si>
  <si>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</si>
  <si>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</si>
  <si>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</si>
  <si>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</si>
  <si>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</si>
  <si>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</si>
  <si>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</si>
  <si>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</si>
  <si>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</si>
  <si>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</si>
  <si>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</si>
  <si>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</si>
  <si>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</si>
  <si>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</si>
  <si>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</si>
  <si>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</si>
  <si>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</si>
  <si>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</si>
  <si>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</si>
  <si>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</si>
  <si>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</si>
  <si>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</si>
  <si>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</si>
  <si>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</si>
  <si>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</si>
  <si>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</si>
  <si>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</si>
  <si>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</si>
  <si>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</si>
  <si>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</si>
  <si>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</si>
  <si>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</si>
  <si>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</si>
  <si>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</si>
  <si>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</si>
  <si>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</si>
  <si>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</si>
  <si>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</si>
  <si>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</si>
  <si>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</si>
  <si>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</si>
  <si>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</si>
  <si>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</si>
  <si>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</si>
  <si>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</si>
  <si>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</si>
  <si>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</si>
  <si>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</si>
  <si>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</si>
  <si>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</si>
  <si>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</si>
  <si>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</si>
  <si>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</si>
  <si>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</si>
  <si>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</si>
  <si>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</si>
  <si>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</si>
  <si>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</si>
  <si>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</si>
  <si>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</si>
  <si>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</si>
  <si>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</si>
  <si>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</si>
  <si>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</si>
  <si>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</si>
  <si>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</si>
  <si>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</si>
  <si>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</si>
  <si>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</si>
  <si>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</si>
  <si>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</si>
  <si>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</si>
  <si>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</si>
  <si>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</si>
  <si>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</si>
  <si>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</si>
  <si>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</si>
  <si>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</si>
  <si>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</si>
  <si>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</si>
  <si>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</si>
  <si>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</si>
  <si>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</si>
  <si>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</si>
  <si>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</si>
  <si>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</si>
  <si>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</si>
  <si>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</si>
  <si>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</si>
  <si>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</si>
  <si>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</si>
  <si>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</si>
  <si>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</si>
  <si>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</si>
  <si>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</si>
  <si>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</si>
  <si>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</si>
  <si>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</si>
  <si>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</si>
  <si>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</si>
  <si>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</si>
  <si>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</si>
  <si>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</si>
  <si>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</si>
  <si>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</si>
  <si>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</si>
  <si>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</si>
  <si>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</si>
  <si>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</si>
  <si>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</si>
  <si>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</si>
  <si>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</si>
  <si>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</si>
  <si>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</si>
  <si>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</si>
  <si>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</si>
  <si>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</si>
  <si>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</si>
  <si>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</si>
  <si>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</si>
  <si>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</si>
  <si>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</si>
  <si>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</si>
  <si>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</si>
  <si>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</si>
  <si>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</si>
  <si>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</si>
  <si>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</si>
  <si>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</si>
  <si>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</si>
  <si>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</si>
  <si>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</si>
  <si>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</si>
  <si>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</si>
  <si>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</si>
  <si>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</si>
  <si>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</si>
  <si>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</si>
  <si>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</si>
  <si>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</si>
  <si>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</si>
  <si>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</si>
  <si>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</si>
  <si>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</si>
  <si>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</si>
  <si>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</si>
  <si>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</si>
  <si>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</si>
  <si>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</si>
  <si>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</si>
  <si>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</si>
  <si>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</si>
  <si>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</si>
  <si>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</si>
  <si>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</si>
  <si>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</si>
  <si>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</si>
  <si>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</si>
  <si>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</si>
  <si>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</si>
  <si>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</si>
  <si>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</si>
  <si>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</si>
  <si>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</si>
  <si>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</si>
  <si>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</si>
  <si>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</si>
  <si>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</si>
  <si>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</si>
  <si>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</si>
  <si>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</si>
  <si>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</si>
  <si>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</si>
  <si>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</si>
  <si>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</si>
  <si>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</si>
  <si>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</si>
  <si>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</si>
  <si>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</si>
  <si>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</si>
  <si>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</si>
  <si>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</si>
  <si>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</si>
  <si>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</si>
  <si>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</si>
  <si>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</si>
  <si>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</si>
  <si>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</si>
  <si>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</si>
  <si>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</si>
  <si>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</si>
  <si>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</si>
  <si>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</si>
  <si>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</si>
  <si>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</si>
  <si>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</si>
  <si>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</si>
  <si>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</si>
  <si>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</si>
  <si>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</si>
  <si>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</si>
  <si>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</si>
  <si>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</si>
  <si>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</si>
  <si>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</si>
  <si>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</si>
  <si>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</si>
  <si>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</si>
  <si>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</si>
  <si>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</si>
  <si>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</si>
  <si>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</si>
  <si>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</si>
  <si>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</si>
  <si>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</si>
  <si>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</si>
  <si>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</si>
  <si>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</si>
  <si>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</si>
  <si>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</si>
  <si>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</si>
  <si>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</si>
  <si>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</si>
  <si>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</si>
  <si>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</si>
  <si>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</si>
  <si>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</si>
  <si>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</si>
  <si>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</si>
  <si>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</si>
  <si>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</si>
  <si>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</si>
  <si>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</si>
  <si>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</si>
  <si>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</si>
  <si>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</si>
  <si>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</si>
  <si>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</si>
  <si>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</si>
  <si>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</si>
  <si>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</si>
  <si>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</si>
  <si>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</si>
  <si>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</si>
  <si>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</si>
  <si>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</si>
  <si>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</si>
  <si>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</si>
  <si>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</si>
  <si>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</si>
  <si>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</si>
  <si>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</si>
  <si>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</si>
  <si>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</si>
  <si>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</si>
  <si>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</si>
  <si>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</si>
  <si>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</si>
  <si>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</si>
  <si>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</si>
  <si>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</si>
  <si>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</si>
  <si>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</si>
  <si>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</si>
  <si>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</si>
  <si>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</si>
  <si>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</si>
  <si>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</si>
  <si>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</si>
  <si>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</si>
  <si>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</si>
  <si>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</si>
  <si>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</si>
  <si>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</si>
  <si>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</si>
  <si>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</si>
  <si>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</si>
  <si>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</si>
  <si>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</si>
  <si>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</si>
  <si>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</si>
  <si>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</si>
  <si>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</si>
  <si>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</si>
  <si>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</si>
  <si>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</si>
  <si>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</si>
  <si>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</si>
  <si>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</si>
  <si>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</si>
  <si>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</si>
  <si>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</si>
  <si>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</si>
  <si>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</si>
  <si>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</si>
  <si>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</si>
  <si>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</si>
  <si>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</si>
  <si>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</si>
  <si>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</si>
  <si>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</si>
  <si>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</si>
  <si>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</si>
  <si>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</si>
  <si>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</si>
  <si>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</si>
  <si>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</si>
  <si>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</si>
  <si>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</si>
  <si>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</si>
  <si>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</si>
  <si>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</si>
  <si>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</si>
  <si>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</si>
  <si>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</si>
  <si>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</si>
  <si>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</si>
  <si>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</si>
  <si>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</si>
  <si>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</si>
  <si>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</si>
  <si>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</si>
  <si>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</si>
  <si>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</si>
  <si>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</si>
  <si>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</si>
  <si>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</si>
  <si>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</si>
  <si>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</si>
  <si>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</si>
  <si>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</si>
  <si>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</si>
  <si>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</si>
  <si>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</si>
  <si>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</si>
  <si>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</si>
  <si>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</si>
  <si>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</si>
  <si>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</si>
  <si>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</si>
  <si>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</si>
  <si>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</si>
  <si>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</si>
  <si>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</si>
  <si>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</si>
  <si>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</si>
  <si>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</si>
  <si>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</si>
  <si>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</si>
  <si>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</si>
  <si>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</si>
  <si>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</si>
  <si>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</si>
  <si>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</si>
  <si>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</si>
  <si>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</si>
  <si>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</si>
  <si>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</si>
  <si>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</si>
  <si>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</si>
  <si>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</si>
  <si>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</si>
  <si>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</si>
  <si>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</si>
  <si>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</si>
  <si>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</si>
  <si>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</si>
  <si>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</si>
  <si>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</si>
  <si>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</si>
  <si>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</si>
  <si>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</si>
  <si>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</si>
  <si>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</si>
  <si>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</si>
  <si>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</si>
  <si>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</si>
  <si>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</si>
  <si>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</si>
  <si>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</si>
  <si>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</si>
  <si>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</si>
  <si>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</si>
  <si>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</si>
  <si>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</si>
  <si>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</si>
  <si>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</si>
  <si>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</si>
  <si>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</si>
  <si>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</si>
  <si>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</si>
  <si>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</si>
  <si>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</si>
  <si>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</si>
  <si>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</si>
  <si>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</si>
  <si>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</si>
  <si>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</si>
  <si>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</si>
  <si>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</si>
  <si>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</si>
  <si>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</si>
  <si>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</si>
  <si>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</si>
  <si>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</si>
  <si>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</si>
  <si>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</si>
  <si>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</si>
  <si>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</si>
  <si>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</si>
  <si>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</si>
  <si>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</si>
  <si>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</si>
  <si>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</si>
  <si>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</si>
  <si>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</si>
  <si>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</si>
  <si>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</si>
  <si>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</si>
  <si>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</si>
  <si>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</si>
  <si>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</si>
  <si>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</si>
  <si>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</si>
  <si>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</si>
  <si>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</si>
  <si>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</si>
  <si>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</si>
  <si>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</si>
  <si>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</si>
  <si>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</si>
  <si>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</si>
  <si>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</si>
  <si>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</si>
  <si>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</si>
  <si>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</si>
  <si>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</si>
  <si>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</si>
  <si>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</si>
  <si>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</si>
  <si>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</si>
  <si>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</si>
  <si>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</si>
  <si>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</si>
  <si>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</si>
  <si>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</si>
  <si>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</si>
  <si>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</si>
  <si>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</si>
  <si>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</si>
  <si>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</si>
  <si>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</si>
  <si>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</si>
  <si>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</si>
  <si>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</si>
  <si>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</si>
  <si>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</si>
  <si>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</si>
  <si>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</si>
  <si>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</si>
  <si>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</si>
  <si>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</si>
  <si>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</si>
  <si>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</si>
  <si>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</si>
  <si>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</si>
  <si>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</si>
  <si>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</si>
  <si>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</si>
  <si>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</si>
  <si>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</si>
  <si>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</si>
  <si>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</si>
  <si>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</si>
  <si>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</si>
  <si>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</si>
  <si>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</si>
  <si>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</si>
  <si>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</si>
  <si>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</si>
  <si>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</si>
  <si>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</si>
  <si>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</si>
  <si>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</si>
  <si>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</si>
  <si>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</si>
  <si>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</si>
  <si>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</si>
  <si>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</si>
  <si>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</si>
  <si>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</si>
  <si>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</si>
  <si>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</si>
  <si>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</si>
  <si>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</si>
  <si>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</si>
  <si>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</si>
  <si>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</si>
  <si>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</si>
  <si>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</si>
  <si>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</si>
  <si>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</si>
  <si>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</si>
  <si>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</si>
  <si>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</si>
  <si>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</si>
  <si>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</si>
  <si>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</si>
  <si>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</si>
  <si>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</si>
  <si>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</si>
  <si>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</si>
  <si>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</si>
  <si>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</si>
  <si>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</si>
  <si>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</si>
  <si>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</si>
  <si>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</si>
  <si>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</si>
  <si>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</si>
  <si>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</si>
  <si>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</si>
  <si>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</si>
  <si>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</si>
  <si>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</si>
  <si>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</si>
  <si>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</si>
  <si>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</si>
  <si>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</si>
  <si>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</si>
  <si>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</si>
  <si>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</si>
  <si>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</si>
  <si>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</si>
  <si>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</si>
  <si>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</si>
  <si>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</si>
  <si>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</si>
  <si>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</si>
  <si>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</si>
  <si>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</si>
  <si>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</si>
  <si>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</si>
  <si>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</si>
  <si>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</si>
  <si>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</si>
  <si>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</si>
  <si>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</si>
  <si>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</si>
  <si>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</si>
  <si>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</si>
  <si>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</si>
  <si>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</si>
  <si>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</si>
  <si>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</si>
  <si>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</si>
  <si>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</si>
  <si>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</si>
  <si>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</si>
  <si>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</si>
  <si>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</si>
  <si>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</si>
  <si>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</si>
  <si>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</si>
  <si>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</si>
  <si>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</si>
  <si>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</si>
  <si>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</si>
  <si>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</si>
  <si>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</si>
  <si>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</si>
  <si>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</si>
  <si>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</si>
  <si>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</si>
  <si>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</si>
  <si>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</si>
  <si>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</si>
  <si>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</si>
  <si>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</si>
  <si>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</si>
  <si>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</si>
  <si>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</si>
  <si>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</si>
  <si>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</si>
  <si>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</si>
  <si>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</si>
  <si>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</si>
  <si>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</si>
  <si>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</si>
  <si>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</si>
  <si>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</si>
  <si>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</si>
  <si>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</si>
  <si>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</si>
  <si>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</si>
  <si>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</si>
  <si>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</si>
  <si>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</si>
  <si>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</si>
  <si>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</si>
  <si>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</si>
  <si>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</si>
  <si>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</si>
  <si>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</si>
  <si>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</si>
  <si>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</si>
  <si>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</si>
  <si>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</si>
  <si>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</si>
  <si>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</si>
  <si>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</si>
  <si>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</si>
  <si>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</si>
  <si>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</si>
  <si>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</si>
  <si>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</si>
  <si>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</si>
  <si>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</si>
  <si>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</si>
  <si>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</si>
  <si>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</si>
  <si>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</si>
  <si>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</si>
  <si>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</si>
  <si>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</si>
  <si>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</si>
  <si>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</si>
  <si>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</si>
  <si>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</si>
  <si>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</si>
  <si>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</si>
  <si>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</si>
  <si>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</si>
  <si>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</si>
  <si>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</si>
  <si>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</si>
  <si>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</si>
  <si>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</si>
  <si>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</si>
  <si>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</si>
  <si>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</si>
  <si>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</si>
  <si>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</si>
  <si>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</si>
  <si>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</si>
  <si>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</si>
  <si>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</si>
  <si>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</si>
  <si>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</si>
  <si>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</si>
  <si>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</si>
  <si>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</si>
  <si>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</si>
  <si>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</si>
  <si>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</si>
  <si>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</si>
  <si>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</si>
  <si>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</si>
  <si>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</si>
  <si>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</si>
  <si>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</si>
  <si>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</si>
  <si>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</si>
  <si>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</si>
  <si>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</si>
  <si>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</si>
  <si>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</si>
  <si>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</si>
  <si>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</si>
  <si>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</si>
  <si>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</si>
  <si>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</si>
  <si>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</si>
  <si>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</si>
  <si>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</si>
  <si>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</si>
  <si>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</si>
  <si>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</si>
  <si>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</si>
  <si>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</si>
  <si>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</si>
  <si>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</si>
  <si>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</si>
  <si>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</si>
  <si>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</si>
  <si>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</si>
  <si>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</si>
  <si>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</si>
  <si>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</si>
  <si>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</si>
  <si>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</si>
  <si>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</si>
  <si>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</si>
  <si>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</si>
  <si>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</si>
  <si>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</si>
  <si>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</si>
  <si>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</si>
  <si>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</si>
  <si>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</si>
  <si>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</si>
  <si>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</si>
  <si>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</si>
  <si>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</si>
  <si>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</si>
  <si>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</si>
  <si>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</si>
  <si>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</si>
  <si>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</si>
  <si>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</si>
  <si>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</si>
  <si>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</si>
  <si>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</si>
  <si>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</si>
  <si>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</si>
  <si>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</si>
  <si>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</si>
  <si>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</si>
  <si>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</si>
  <si>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</si>
  <si>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</si>
  <si>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</si>
  <si>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</si>
  <si>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</si>
  <si>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</si>
  <si>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</si>
  <si>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</si>
  <si>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</si>
  <si>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</si>
  <si>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</si>
  <si>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</si>
  <si>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</si>
  <si>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</si>
  <si>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</si>
  <si>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</si>
  <si>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</si>
  <si>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</si>
  <si>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</si>
  <si>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</si>
  <si>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</si>
  <si>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</si>
  <si>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</si>
  <si>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</si>
  <si>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</si>
  <si>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</si>
  <si>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</si>
  <si>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</si>
  <si>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</si>
  <si>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</si>
  <si>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</si>
  <si>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</si>
  <si>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</si>
  <si>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</si>
  <si>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</si>
  <si>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</si>
  <si>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</si>
  <si>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</si>
  <si>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</si>
  <si>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</si>
  <si>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</si>
  <si>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</si>
  <si>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</si>
  <si>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</si>
  <si>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</si>
  <si>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</si>
  <si>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</si>
  <si>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</si>
  <si>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</si>
  <si>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</si>
  <si>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</si>
  <si>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</si>
  <si>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</si>
  <si>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</si>
  <si>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</si>
  <si>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</si>
  <si>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</si>
  <si>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</si>
  <si>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</si>
  <si>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</si>
  <si>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</si>
  <si>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</si>
  <si>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</si>
  <si>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</si>
  <si>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</si>
  <si>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</si>
  <si>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</si>
  <si>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</si>
  <si>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</si>
  <si>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</si>
  <si>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</si>
  <si>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</si>
  <si>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</si>
  <si>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</si>
  <si>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</si>
  <si>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</si>
  <si>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</si>
  <si>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</si>
  <si>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</si>
  <si>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</si>
  <si>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</si>
  <si>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</si>
  <si>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</si>
  <si>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</si>
  <si>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</si>
  <si>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</si>
  <si>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</si>
  <si>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</si>
  <si>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</si>
  <si>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</si>
  <si>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</si>
  <si>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</si>
  <si>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</si>
  <si>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</si>
  <si>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</si>
  <si>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</si>
  <si>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</si>
  <si>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</si>
  <si>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</si>
  <si>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</si>
  <si>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</si>
  <si>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</si>
  <si>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</si>
  <si>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</si>
  <si>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</si>
  <si>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</si>
  <si>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</si>
  <si>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</si>
  <si>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</si>
  <si>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</si>
  <si>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</si>
  <si>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</si>
  <si>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</si>
  <si>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</si>
  <si>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</si>
  <si>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</si>
  <si>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</si>
  <si>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</si>
  <si>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</si>
  <si>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</si>
  <si>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</si>
  <si>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</si>
  <si>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</si>
  <si>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</si>
  <si>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</si>
  <si>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</si>
  <si>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</si>
  <si>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</si>
  <si>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</si>
  <si>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</si>
  <si>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</si>
  <si>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</si>
  <si>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</si>
  <si>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</si>
  <si>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</si>
  <si>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</si>
  <si>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</si>
  <si>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</si>
  <si>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</si>
  <si>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</si>
  <si>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</si>
  <si>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</si>
  <si>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</si>
  <si>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</si>
  <si>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</si>
  <si>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</si>
  <si>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</si>
  <si>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</si>
  <si>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</si>
  <si>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</si>
  <si>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</si>
  <si>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</si>
  <si>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</si>
  <si>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</si>
  <si>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</si>
  <si>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</si>
  <si>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</si>
  <si>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</si>
  <si>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</si>
  <si>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</si>
  <si>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</si>
  <si>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</si>
  <si>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</si>
  <si>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</si>
  <si>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</si>
  <si>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</si>
  <si>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</si>
  <si>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</si>
  <si>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</si>
  <si>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</si>
  <si>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</si>
  <si>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</si>
  <si>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</si>
  <si>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</si>
  <si>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</si>
  <si>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</si>
  <si>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</si>
  <si>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</si>
  <si>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</si>
  <si>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</si>
  <si>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</si>
  <si>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</si>
  <si>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</si>
  <si>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</si>
  <si>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</si>
  <si>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</si>
  <si>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</si>
  <si>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</si>
  <si>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</si>
  <si>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</si>
  <si>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</si>
  <si>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</si>
  <si>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</si>
  <si>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</si>
  <si>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</si>
  <si>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</si>
  <si>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</si>
  <si>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</si>
  <si>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</si>
  <si>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</si>
  <si>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</si>
  <si>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</si>
  <si>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</si>
  <si>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</si>
  <si>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</si>
  <si>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</si>
  <si>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</si>
  <si>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</si>
  <si>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</si>
  <si>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</si>
  <si>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</si>
  <si>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</si>
  <si>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</si>
  <si>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</si>
  <si>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</si>
  <si>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</si>
  <si>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</si>
  <si>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</si>
  <si>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</si>
  <si>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</si>
  <si>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</si>
  <si>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</si>
  <si>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</si>
  <si>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</si>
  <si>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</si>
  <si>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</si>
  <si>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</si>
  <si>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</si>
  <si>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</si>
  <si>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</si>
  <si>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</si>
  <si>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</si>
  <si>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</si>
  <si>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</si>
  <si>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</si>
  <si>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</si>
  <si>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</si>
  <si>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</si>
  <si>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</si>
  <si>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</si>
  <si>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</si>
  <si>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</si>
  <si>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</si>
  <si>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</si>
  <si>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</si>
  <si>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</si>
  <si>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</si>
  <si>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</si>
  <si>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</si>
  <si>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</si>
  <si>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</si>
  <si>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</si>
  <si>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</si>
  <si>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</si>
  <si>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</si>
  <si>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</si>
  <si>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</si>
  <si>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</si>
  <si>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</si>
  <si>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</si>
  <si>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</si>
  <si>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</si>
  <si>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</si>
  <si>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</si>
  <si>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</si>
  <si>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</si>
  <si>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</si>
  <si>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</si>
  <si>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</si>
  <si>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</si>
  <si>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</si>
  <si>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</si>
  <si>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</si>
  <si>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</si>
  <si>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</si>
  <si>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</si>
  <si>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</si>
  <si>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</si>
  <si>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</si>
  <si>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</si>
  <si>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</si>
  <si>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</si>
  <si>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</si>
  <si>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</si>
  <si>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</si>
  <si>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</si>
  <si>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</si>
  <si>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</si>
  <si>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</si>
  <si>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</si>
  <si>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</si>
  <si>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</si>
  <si>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</si>
  <si>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</si>
  <si>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</si>
  <si>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</si>
  <si>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</si>
  <si>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</si>
  <si>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</si>
  <si>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</si>
  <si>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</si>
  <si>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</si>
  <si>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</si>
  <si>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</si>
  <si>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</si>
  <si>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</si>
  <si>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</si>
  <si>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</si>
  <si>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</si>
  <si>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</si>
  <si>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</si>
  <si>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</si>
  <si>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</si>
  <si>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</si>
  <si>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</si>
  <si>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</si>
  <si>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</si>
  <si>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</si>
  <si>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</si>
  <si>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</si>
  <si>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</si>
  <si>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</si>
  <si>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</si>
  <si>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</si>
  <si>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</si>
  <si>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</si>
  <si>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</si>
  <si>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</si>
  <si>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</si>
  <si>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</si>
  <si>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</si>
  <si>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</si>
  <si>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</si>
  <si>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</si>
  <si>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</si>
  <si>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</si>
  <si>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</si>
  <si>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</si>
  <si>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</si>
  <si>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</si>
  <si>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</si>
  <si>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</si>
  <si>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</si>
  <si>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</si>
  <si>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</si>
  <si>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</si>
  <si>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</si>
  <si>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</si>
  <si>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</si>
  <si>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</si>
  <si>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</si>
  <si>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</si>
  <si>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</si>
  <si>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</si>
  <si>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</si>
  <si>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</si>
  <si>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</si>
  <si>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</si>
  <si>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</si>
  <si>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</si>
  <si>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</si>
  <si>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</si>
  <si>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</si>
  <si>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</si>
  <si>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</si>
  <si>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</si>
  <si>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</si>
  <si>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</si>
  <si>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</si>
  <si>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</si>
  <si>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</si>
  <si>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</si>
  <si>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</si>
  <si>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</si>
  <si>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</si>
  <si>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</si>
  <si>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</si>
  <si>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</si>
  <si>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</si>
  <si>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</si>
  <si>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</si>
  <si>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</si>
  <si>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</si>
  <si>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</si>
  <si>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</si>
  <si>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</si>
  <si>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</si>
  <si>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</si>
  <si>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</si>
  <si>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</si>
  <si>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</si>
  <si>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</si>
  <si>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</si>
  <si>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</si>
  <si>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</si>
  <si>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</si>
  <si>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</si>
  <si>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</si>
  <si>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</si>
  <si>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</si>
  <si>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</si>
  <si>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</si>
  <si>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</si>
  <si>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</si>
  <si>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</si>
  <si>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</si>
  <si>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</si>
  <si>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</si>
  <si>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</si>
  <si>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</si>
  <si>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</si>
  <si>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</si>
  <si>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</si>
  <si>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</si>
  <si>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</si>
  <si>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</si>
  <si>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</si>
  <si>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</si>
  <si>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</si>
  <si>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</si>
  <si>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</si>
  <si>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</si>
  <si>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</si>
  <si>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</si>
  <si>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</si>
  <si>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</si>
  <si>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</si>
  <si>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</si>
  <si>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</si>
  <si>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</si>
  <si>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</si>
  <si>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</si>
  <si>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</si>
  <si>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</si>
  <si>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</si>
  <si>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</si>
  <si>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</si>
  <si>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</si>
  <si>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</si>
  <si>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</si>
  <si>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</si>
  <si>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</si>
  <si>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</si>
  <si>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</si>
  <si>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</si>
  <si>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</si>
  <si>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</si>
  <si>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</si>
  <si>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</si>
  <si>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</si>
  <si>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</si>
  <si>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</si>
  <si>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</si>
  <si>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</si>
  <si>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</si>
  <si>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</si>
  <si>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</si>
  <si>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</si>
  <si>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</si>
  <si>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</si>
  <si>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</si>
  <si>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</si>
  <si>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</si>
  <si>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</si>
  <si>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</si>
  <si>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</si>
  <si>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</si>
  <si>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</si>
  <si>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</si>
  <si>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</si>
  <si>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</si>
  <si>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</si>
  <si>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</si>
  <si>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</si>
  <si>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</si>
  <si>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</si>
  <si>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</si>
  <si>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</si>
  <si>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</si>
  <si>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</si>
  <si>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</si>
  <si>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</si>
  <si>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</si>
  <si>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</si>
  <si>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</si>
  <si>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</si>
  <si>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</si>
  <si>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</si>
  <si>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</si>
  <si>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</si>
  <si>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</si>
  <si>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</si>
  <si>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</si>
  <si>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</si>
  <si>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</si>
  <si>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</si>
  <si>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</si>
  <si>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</si>
  <si>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</si>
  <si>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</si>
  <si>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</si>
  <si>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</si>
  <si>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</si>
  <si>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</si>
  <si>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</si>
  <si>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</si>
  <si>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</si>
  <si>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</si>
  <si>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</si>
  <si>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</si>
  <si>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</si>
  <si>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</si>
  <si>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</si>
  <si>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</si>
  <si>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</si>
  <si>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</si>
  <si>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</si>
  <si>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</si>
  <si>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</si>
  <si>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</si>
  <si>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</si>
  <si>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</si>
  <si>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</si>
  <si>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</si>
  <si>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</si>
  <si>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</si>
  <si>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</si>
  <si>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</si>
  <si>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</si>
  <si>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</si>
  <si>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</si>
  <si>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</si>
  <si>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</si>
  <si>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</si>
  <si>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</si>
  <si>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</si>
  <si>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</si>
  <si>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</si>
  <si>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</si>
  <si>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</si>
  <si>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</si>
  <si>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</si>
  <si>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</si>
  <si>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</si>
  <si>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</si>
  <si>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</si>
  <si>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</si>
  <si>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</si>
  <si>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</si>
  <si>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</si>
  <si>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</si>
  <si>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</si>
  <si>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</si>
  <si>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</si>
  <si>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</si>
  <si>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</si>
  <si>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</si>
  <si>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</si>
  <si>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</si>
  <si>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</si>
  <si>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</si>
  <si>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</si>
  <si>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</si>
  <si>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</si>
  <si>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</si>
  <si>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</si>
  <si>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</si>
  <si>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</si>
  <si>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</si>
  <si>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</si>
  <si>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</si>
  <si>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</si>
  <si>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</si>
  <si>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</si>
  <si>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</si>
  <si>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</si>
  <si>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</si>
  <si>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</si>
  <si>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</si>
  <si>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</si>
  <si>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</si>
  <si>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</si>
  <si>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</si>
  <si>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</si>
  <si>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</si>
  <si>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</si>
  <si>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</si>
  <si>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</si>
  <si>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</si>
  <si>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</si>
  <si>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</si>
  <si>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</si>
  <si>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</si>
  <si>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</si>
  <si>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</si>
  <si>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</si>
  <si>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</si>
  <si>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</si>
  <si>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</si>
  <si>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</si>
  <si>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</si>
  <si>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</si>
  <si>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</si>
  <si>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</si>
  <si>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</si>
  <si>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</si>
  <si>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</si>
  <si>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</si>
  <si>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</si>
  <si>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</si>
  <si>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</si>
  <si>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</si>
  <si>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</si>
  <si>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</si>
  <si>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</si>
  <si>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</si>
  <si>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</si>
  <si>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</si>
  <si>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</si>
  <si>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</si>
  <si>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</si>
  <si>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</si>
  <si>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</si>
  <si>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</si>
  <si>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</si>
  <si>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</si>
  <si>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</si>
  <si>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</si>
  <si>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</si>
  <si>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</si>
  <si>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</si>
  <si>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</si>
  <si>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</si>
  <si>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</si>
  <si>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</si>
  <si>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</si>
  <si>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</si>
  <si>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</si>
  <si>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</si>
  <si>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</si>
  <si>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</si>
  <si>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</si>
  <si>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</si>
  <si>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</si>
  <si>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</si>
  <si>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</si>
  <si>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</si>
  <si>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</si>
  <si>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</si>
  <si>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</si>
  <si>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</si>
  <si>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</si>
  <si>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</si>
  <si>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</si>
  <si>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</si>
  <si>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</si>
  <si>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</si>
  <si>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</si>
  <si>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</si>
  <si>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</si>
  <si>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</si>
  <si>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</si>
  <si>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</si>
  <si>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</si>
  <si>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</si>
  <si>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</si>
  <si>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</si>
  <si>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</si>
  <si>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</si>
  <si>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</si>
  <si>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</si>
  <si>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</si>
  <si>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</si>
  <si>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</si>
  <si>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</si>
  <si>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</si>
  <si>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</si>
  <si>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</si>
  <si>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</si>
  <si>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</si>
  <si>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</si>
  <si>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</si>
  <si>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</si>
  <si>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</si>
  <si>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</si>
  <si>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</si>
  <si>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</si>
  <si>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</si>
  <si>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</si>
  <si>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</si>
  <si>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</si>
  <si>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</si>
  <si>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</si>
  <si>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</si>
  <si>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</si>
  <si>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</si>
  <si>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</si>
  <si>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</si>
  <si>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</si>
  <si>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</si>
  <si>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</si>
  <si>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</si>
  <si>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</si>
  <si>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</si>
  <si>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</si>
  <si>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</si>
  <si>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</si>
  <si>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</si>
  <si>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</si>
  <si>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</si>
  <si>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</si>
  <si>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</si>
  <si>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</si>
  <si>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</si>
  <si>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</si>
  <si>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</si>
  <si>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</si>
  <si>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</si>
  <si>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</si>
  <si>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</si>
  <si>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</si>
  <si>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</si>
  <si>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</si>
  <si>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</si>
  <si>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</si>
  <si>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</si>
  <si>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</si>
  <si>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</si>
  <si>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</si>
  <si>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</si>
  <si>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</si>
  <si>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</si>
  <si>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</si>
  <si>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</si>
  <si>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</si>
  <si>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</si>
  <si>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</si>
  <si>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</si>
  <si>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</si>
  <si>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</si>
  <si>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</si>
  <si>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</si>
  <si>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</si>
  <si>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</si>
  <si>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</si>
  <si>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</si>
  <si>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</si>
  <si>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</si>
  <si>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</si>
  <si>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</si>
  <si>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</si>
  <si>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</si>
  <si>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</si>
  <si>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</si>
  <si>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</si>
  <si>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</si>
  <si>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</si>
  <si>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</si>
  <si>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</si>
  <si>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</si>
  <si>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</si>
  <si>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</si>
  <si>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</si>
  <si>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</si>
  <si>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</si>
  <si>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</si>
  <si>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</si>
  <si>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</si>
  <si>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</si>
  <si>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</si>
  <si>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</si>
  <si>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</si>
  <si>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</si>
  <si>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</si>
  <si>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</si>
  <si>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</si>
  <si>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</si>
  <si>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</si>
  <si>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</si>
  <si>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</si>
  <si>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</si>
  <si>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</si>
  <si>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</si>
  <si>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</si>
  <si>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</si>
  <si>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</si>
  <si>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</si>
  <si>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</si>
  <si>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</si>
  <si>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</si>
  <si>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</si>
  <si>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</si>
  <si>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</si>
  <si>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</si>
  <si>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</si>
  <si>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</si>
  <si>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</si>
  <si>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</si>
  <si>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</si>
  <si>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</si>
  <si>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</si>
  <si>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</si>
  <si>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</si>
  <si>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</si>
  <si>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</si>
  <si>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</si>
  <si>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</si>
  <si>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</si>
  <si>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</si>
  <si>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</si>
  <si>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</si>
  <si>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</si>
  <si>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</si>
  <si>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</si>
  <si>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</si>
  <si>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</si>
  <si>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</si>
  <si>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</si>
  <si>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</si>
  <si>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</si>
  <si>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</si>
  <si>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</si>
  <si>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</si>
  <si>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</si>
  <si>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</si>
  <si>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</si>
  <si>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</si>
  <si>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</si>
  <si>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</si>
  <si>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</si>
  <si>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</si>
  <si>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</si>
  <si>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</si>
  <si>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</si>
  <si>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</si>
  <si>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</si>
  <si>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</si>
  <si>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</si>
  <si>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</si>
  <si>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</si>
  <si>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</si>
  <si>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</si>
  <si>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</si>
  <si>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</si>
  <si>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</si>
  <si>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</si>
  <si>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</si>
  <si>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</si>
  <si>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</si>
  <si>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</si>
  <si>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</si>
  <si>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</si>
  <si>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</si>
  <si>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</si>
  <si>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</si>
  <si>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</si>
  <si>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</si>
  <si>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</si>
  <si>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</si>
  <si>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</si>
  <si>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</si>
  <si>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</si>
  <si>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</si>
  <si>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</si>
  <si>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</si>
  <si>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</si>
  <si>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</si>
  <si>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</si>
  <si>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</si>
  <si>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</si>
  <si>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</si>
  <si>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</si>
  <si>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</si>
  <si>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</si>
  <si>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</si>
  <si>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</si>
  <si>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</si>
  <si>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</si>
  <si>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</si>
  <si>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</si>
  <si>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</si>
  <si>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</si>
  <si>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</si>
  <si>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</si>
  <si>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</si>
  <si>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</si>
  <si>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</si>
  <si>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</si>
  <si>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</si>
  <si>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</si>
  <si>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</si>
  <si>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</si>
  <si>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</si>
  <si>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</si>
  <si>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</si>
  <si>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</si>
  <si>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</si>
  <si>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</si>
  <si>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</si>
  <si>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</si>
  <si>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</si>
  <si>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</si>
  <si>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</si>
  <si>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</si>
  <si>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</si>
  <si>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</si>
  <si>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</si>
  <si>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</si>
  <si>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</si>
  <si>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</si>
  <si>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</si>
  <si>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</si>
  <si>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</si>
  <si>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</si>
  <si>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</si>
  <si>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</si>
  <si>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</si>
  <si>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</si>
  <si>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</si>
  <si>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</si>
  <si>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</si>
  <si>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</si>
  <si>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</si>
  <si>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</si>
  <si>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</si>
  <si>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</si>
  <si>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</si>
  <si>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</si>
  <si>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</si>
  <si>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</si>
  <si>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</si>
  <si>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</si>
  <si>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</si>
  <si>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</si>
  <si>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</si>
  <si>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</si>
  <si>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</si>
  <si>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</si>
  <si>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</si>
  <si>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</si>
  <si>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</si>
  <si>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</si>
  <si>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</si>
  <si>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</si>
  <si>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</si>
  <si>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</si>
  <si>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</si>
  <si>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</si>
  <si>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</si>
  <si>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</si>
  <si>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</si>
  <si>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</si>
  <si>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</si>
  <si>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</si>
  <si>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</si>
  <si>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</si>
  <si>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</si>
  <si>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</si>
  <si>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</si>
  <si>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</si>
  <si>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</si>
  <si>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</si>
  <si>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</si>
  <si>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</si>
  <si>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</si>
  <si>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</si>
  <si>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</si>
  <si>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</si>
  <si>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</si>
  <si>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</si>
  <si>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</si>
  <si>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</si>
  <si>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</si>
  <si>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</si>
  <si>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</si>
  <si>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</si>
  <si>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</si>
  <si>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</si>
  <si>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</si>
  <si>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</si>
  <si>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</si>
  <si>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</si>
  <si>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</si>
  <si>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</si>
  <si>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</si>
  <si>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</si>
  <si>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</si>
  <si>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</si>
  <si>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</si>
  <si>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</si>
  <si>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</si>
  <si>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</si>
  <si>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</si>
  <si>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</si>
  <si>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</si>
  <si>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</si>
  <si>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</si>
  <si>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</si>
  <si>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</si>
  <si>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</si>
  <si>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</si>
  <si>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</si>
  <si>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</si>
  <si>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</si>
  <si>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</si>
  <si>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</si>
  <si>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</si>
  <si>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</si>
  <si>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</si>
  <si>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</si>
  <si>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</si>
  <si>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</si>
  <si>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</si>
  <si>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</si>
  <si>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</si>
  <si>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</si>
  <si>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</si>
  <si>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</si>
  <si>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</si>
  <si>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</si>
  <si>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</si>
  <si>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</si>
  <si>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</si>
  <si>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</si>
  <si>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</si>
  <si>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</si>
  <si>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</si>
  <si>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</si>
  <si>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</si>
  <si>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</si>
  <si>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</si>
  <si>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</si>
  <si>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</si>
  <si>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</si>
  <si>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</si>
  <si>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</si>
  <si>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</si>
  <si>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</si>
  <si>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</si>
  <si>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</si>
  <si>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</si>
  <si>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</si>
  <si>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</si>
  <si>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</si>
  <si>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</si>
  <si>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</si>
  <si>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</si>
  <si>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</si>
  <si>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</si>
  <si>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</si>
  <si>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</si>
  <si>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</si>
  <si>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</si>
  <si>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</si>
  <si>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</si>
  <si>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</si>
  <si>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</si>
  <si>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</si>
  <si>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</si>
  <si>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</si>
  <si>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</si>
  <si>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</si>
  <si>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</si>
  <si>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</si>
  <si>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</si>
  <si>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</si>
  <si>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</si>
  <si>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</si>
  <si>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</si>
  <si>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</si>
  <si>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</si>
  <si>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</si>
  <si>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</si>
  <si>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</si>
  <si>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</si>
  <si>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</si>
  <si>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</si>
  <si>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</si>
  <si>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</si>
  <si>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</si>
  <si>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</si>
  <si>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</si>
  <si>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</si>
  <si>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</si>
  <si>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</si>
  <si>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</si>
  <si>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</si>
  <si>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</si>
  <si>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</si>
  <si>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</si>
  <si>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</si>
  <si>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</si>
  <si>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</si>
  <si>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</si>
  <si>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</si>
  <si>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</si>
  <si>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</si>
  <si>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</si>
  <si>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</si>
  <si>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</si>
  <si>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</si>
  <si>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</si>
  <si>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</si>
  <si>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</si>
  <si>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</si>
  <si>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</si>
  <si>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</si>
  <si>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</si>
  <si>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</si>
  <si>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</si>
  <si>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</si>
  <si>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</si>
  <si>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</si>
  <si>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</si>
  <si>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</si>
  <si>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</si>
  <si>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</si>
  <si>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</si>
  <si>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</si>
  <si>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</si>
  <si>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</si>
  <si>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</si>
  <si>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</si>
  <si>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</si>
  <si>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</si>
  <si>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</si>
  <si>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</si>
  <si>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</si>
  <si>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</si>
  <si>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</si>
  <si>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</si>
  <si>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</si>
  <si>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</si>
  <si>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</si>
  <si>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</si>
  <si>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</si>
  <si>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</si>
  <si>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</si>
  <si>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</si>
  <si>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</si>
  <si>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</si>
  <si>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</si>
  <si>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</si>
  <si>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</si>
  <si>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</si>
  <si>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</si>
  <si>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</si>
  <si>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</si>
  <si>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</si>
  <si>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</si>
  <si>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</si>
  <si>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</si>
  <si>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</si>
  <si>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</si>
  <si>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</si>
  <si>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</si>
  <si>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</si>
  <si>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</si>
  <si>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</si>
  <si>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</si>
  <si>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</si>
  <si>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</si>
  <si>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</si>
  <si>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</si>
  <si>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</si>
  <si>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</si>
  <si>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</si>
  <si>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</si>
  <si>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</si>
  <si>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</si>
  <si>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</si>
  <si>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</si>
  <si>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</si>
  <si>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</si>
  <si>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</si>
  <si>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</si>
  <si>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</si>
  <si>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</si>
  <si>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</si>
  <si>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</si>
  <si>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</si>
  <si>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</si>
  <si>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</si>
  <si>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</si>
  <si>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</si>
  <si>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</si>
  <si>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</si>
  <si>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</si>
  <si>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</si>
  <si>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</si>
  <si>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</si>
  <si>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</si>
  <si>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</si>
  <si>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</si>
  <si>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</si>
  <si>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</si>
  <si>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</si>
  <si>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</si>
  <si>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</si>
  <si>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</si>
  <si>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</si>
  <si>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</si>
  <si>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</si>
  <si>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</si>
  <si>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</si>
  <si>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</si>
  <si>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</si>
  <si>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</si>
  <si>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</si>
  <si>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</si>
  <si>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</si>
  <si>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</si>
  <si>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</si>
  <si>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</si>
  <si>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</si>
  <si>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</si>
  <si>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</si>
  <si>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</si>
  <si>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</si>
  <si>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</si>
  <si>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</si>
  <si>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</si>
  <si>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</si>
  <si>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</si>
  <si>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</si>
  <si>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</si>
  <si>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</si>
  <si>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</si>
  <si>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</si>
  <si>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</si>
  <si>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</si>
  <si>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</si>
  <si>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</si>
  <si>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</si>
  <si>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</si>
  <si>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</si>
  <si>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</si>
  <si>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</si>
  <si>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</si>
  <si>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</si>
  <si>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</si>
  <si>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</si>
  <si>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</si>
  <si>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</si>
  <si>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</si>
  <si>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</si>
  <si>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</si>
  <si>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</si>
  <si>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</si>
  <si>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</si>
  <si>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</si>
  <si>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</si>
  <si>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</si>
  <si>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</si>
  <si>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</si>
  <si>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</si>
  <si>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</si>
  <si>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</si>
  <si>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</si>
  <si>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</si>
  <si>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</si>
  <si>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</si>
  <si>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</si>
  <si>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</si>
  <si>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</si>
  <si>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</si>
  <si>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</si>
  <si>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</si>
  <si>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</si>
  <si>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</si>
  <si>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</si>
  <si>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</si>
  <si>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</si>
  <si>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</si>
  <si>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</si>
  <si>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</si>
  <si>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</si>
  <si>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</si>
  <si>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</si>
  <si>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</si>
  <si>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</si>
  <si>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</si>
  <si>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</si>
  <si>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</si>
  <si>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</si>
  <si>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</si>
  <si>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</si>
  <si>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</si>
  <si>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</si>
  <si>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</si>
  <si>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</si>
  <si>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</si>
  <si>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</si>
  <si>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</si>
  <si>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</si>
  <si>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</si>
  <si>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</si>
  <si>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</si>
  <si>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</si>
  <si>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</si>
  <si>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</si>
  <si>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</si>
  <si>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</si>
  <si>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</si>
  <si>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</si>
  <si>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</si>
  <si>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</si>
  <si>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</si>
  <si>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</si>
  <si>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</si>
  <si>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</si>
  <si>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</si>
  <si>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</si>
  <si>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</si>
  <si>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</si>
  <si>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</si>
  <si>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</si>
  <si>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</si>
  <si>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</si>
  <si>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</si>
  <si>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</si>
  <si>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</si>
  <si>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</si>
  <si>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</si>
  <si>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</si>
  <si>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</si>
  <si>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</si>
  <si>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</si>
  <si>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</si>
  <si>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</si>
  <si>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</si>
  <si>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</si>
  <si>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</si>
  <si>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</si>
  <si>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</si>
  <si>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</si>
  <si>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</si>
  <si>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</si>
  <si>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</si>
  <si>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</si>
  <si>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</si>
  <si>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</si>
  <si>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</si>
  <si>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</si>
  <si>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</si>
  <si>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</si>
  <si>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</si>
  <si>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</si>
  <si>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</si>
  <si>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</si>
  <si>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</si>
  <si>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</si>
  <si>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</si>
  <si>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</si>
  <si>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</si>
  <si>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</si>
  <si>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</si>
  <si>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</si>
  <si>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</si>
  <si>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</si>
  <si>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</si>
  <si>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</si>
  <si>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</si>
  <si>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</si>
  <si>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</si>
  <si>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</si>
  <si>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</si>
  <si>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</si>
  <si>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</si>
  <si>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</si>
  <si>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</si>
  <si>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</si>
  <si>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</si>
  <si>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</si>
  <si>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</si>
  <si>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</si>
  <si>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</si>
  <si>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</si>
  <si>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</si>
  <si>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</si>
  <si>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</si>
  <si>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</si>
  <si>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</si>
  <si>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</si>
  <si>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</si>
  <si>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</si>
  <si>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</si>
  <si>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</si>
  <si>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</si>
  <si>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</si>
  <si>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</si>
  <si>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</si>
  <si>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</si>
  <si>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</si>
  <si>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</si>
  <si>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</si>
  <si>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</si>
  <si>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</si>
  <si>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</si>
  <si>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</si>
  <si>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</si>
  <si>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</si>
  <si>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</si>
  <si>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</si>
  <si>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</si>
  <si>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</si>
  <si>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</si>
  <si>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</si>
  <si>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</si>
  <si>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</si>
  <si>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</si>
  <si>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</si>
  <si>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</si>
  <si>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</si>
  <si>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</si>
  <si>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</si>
  <si>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</si>
  <si>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</si>
  <si>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</si>
  <si>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</si>
  <si>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</si>
  <si>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</si>
  <si>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</si>
  <si>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</si>
  <si>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</si>
  <si>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</si>
  <si>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</si>
  <si>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</si>
  <si>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</si>
  <si>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</si>
  <si>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</si>
  <si>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</si>
  <si>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</si>
  <si>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</si>
  <si>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</si>
  <si>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</si>
  <si>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</si>
  <si>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</si>
  <si>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</si>
  <si>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</si>
  <si>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</si>
  <si>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</si>
  <si>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</si>
  <si>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</si>
  <si>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</si>
  <si>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</si>
  <si>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</si>
  <si>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</si>
  <si>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</si>
  <si>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</si>
  <si>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</si>
  <si>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</si>
  <si>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</si>
  <si>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</si>
  <si>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</si>
  <si>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</si>
  <si>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</si>
  <si>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</si>
  <si>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</si>
  <si>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</si>
  <si>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</si>
  <si>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</si>
  <si>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</si>
  <si>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</si>
  <si>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</si>
  <si>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</si>
  <si>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</si>
  <si>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</si>
  <si>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</si>
  <si>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</si>
  <si>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</si>
  <si>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</si>
  <si>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</si>
  <si>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</si>
  <si>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</si>
  <si>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</si>
  <si>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</si>
  <si>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</si>
  <si>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</si>
  <si>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</si>
  <si>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</si>
  <si>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</si>
  <si>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</si>
  <si>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</si>
  <si>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</si>
  <si>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</si>
  <si>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</si>
  <si>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</si>
  <si>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</si>
  <si>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</si>
  <si>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</si>
  <si>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</si>
  <si>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</si>
  <si>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</si>
  <si>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</si>
  <si>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</si>
  <si>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</si>
  <si>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</si>
  <si>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</si>
  <si>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</si>
  <si>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</si>
  <si>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</si>
  <si>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</si>
  <si>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</si>
  <si>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</si>
  <si>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</si>
  <si>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</si>
  <si>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</si>
  <si>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</si>
  <si>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</si>
  <si>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</si>
  <si>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</si>
  <si>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</si>
  <si>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</si>
  <si>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</si>
  <si>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</si>
  <si>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</si>
  <si>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</si>
  <si>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</si>
  <si>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</si>
  <si>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</si>
  <si>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</si>
  <si>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</si>
  <si>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</si>
  <si>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</si>
  <si>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</si>
  <si>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</si>
  <si>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</si>
  <si>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</si>
  <si>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</si>
  <si>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</si>
  <si>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</si>
  <si>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</si>
  <si>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</si>
  <si>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</si>
  <si>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</si>
  <si>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</si>
  <si>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</si>
  <si>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</si>
  <si>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</si>
  <si>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</si>
  <si>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</si>
  <si>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</si>
  <si>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</si>
  <si>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</si>
  <si>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</si>
  <si>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</si>
  <si>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</si>
  <si>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</si>
  <si>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</si>
  <si>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</si>
  <si>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</si>
  <si>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</si>
  <si>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</si>
  <si>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</si>
  <si>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</si>
  <si>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</si>
  <si>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</si>
  <si>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</si>
  <si>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</si>
  <si>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</si>
  <si>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</si>
  <si>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</si>
  <si>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</si>
  <si>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</si>
  <si>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</si>
  <si>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</si>
  <si>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</si>
  <si>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</si>
  <si>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</si>
  <si>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</si>
  <si>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</si>
  <si>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</si>
  <si>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</si>
  <si>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</si>
  <si>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</si>
  <si>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</si>
  <si>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</si>
  <si>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</si>
  <si>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</si>
  <si>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</si>
  <si>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</si>
  <si>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</si>
  <si>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</si>
  <si>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</si>
  <si>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</si>
  <si>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</si>
  <si>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</si>
  <si>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</si>
  <si>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</si>
  <si>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</si>
  <si>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</si>
  <si>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</si>
  <si>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</si>
  <si>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</si>
  <si>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</si>
  <si>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</si>
  <si>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</si>
  <si>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</si>
  <si>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</si>
  <si>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</si>
  <si>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</si>
  <si>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</si>
  <si>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</si>
  <si>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</si>
  <si>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</si>
  <si>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</si>
  <si>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</si>
  <si>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</si>
  <si>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</si>
  <si>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</si>
  <si>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</si>
  <si>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</si>
  <si>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</si>
  <si>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</si>
  <si>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</si>
  <si>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</si>
  <si>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</si>
  <si>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</si>
  <si>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</si>
  <si>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</si>
  <si>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</si>
  <si>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</si>
  <si>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</si>
  <si>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</si>
  <si>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</si>
  <si>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</si>
  <si>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</si>
  <si>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</si>
  <si>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</si>
  <si>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</si>
  <si>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</si>
  <si>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</si>
  <si>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</si>
  <si>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</si>
  <si>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</si>
  <si>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</si>
  <si>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</si>
  <si>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</si>
  <si>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</si>
  <si>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</si>
  <si>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</si>
  <si>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</si>
  <si>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</si>
  <si>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</si>
  <si>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</si>
  <si>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</si>
  <si>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</si>
  <si>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</si>
  <si>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</si>
  <si>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</si>
  <si>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</si>
  <si>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</si>
  <si>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</si>
  <si>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</si>
  <si>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</si>
  <si>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</si>
  <si>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</si>
  <si>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</si>
  <si>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</si>
  <si>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</si>
  <si>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</si>
  <si>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</si>
  <si>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</si>
  <si>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</si>
  <si>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</si>
  <si>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</si>
  <si>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</si>
  <si>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</si>
  <si>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</si>
  <si>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</si>
  <si>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</si>
  <si>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</si>
  <si>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</si>
  <si>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</si>
  <si>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</si>
  <si>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</si>
  <si>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</si>
  <si>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</si>
  <si>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</si>
  <si>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</si>
  <si>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</si>
  <si>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</si>
  <si>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</si>
  <si>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</si>
  <si>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</si>
  <si>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</si>
  <si>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</si>
  <si>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</si>
  <si>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</si>
  <si>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</si>
  <si>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</si>
  <si>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</si>
  <si>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</si>
  <si>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</si>
  <si>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</si>
  <si>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</si>
  <si>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</si>
  <si>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</si>
  <si>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</si>
  <si>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</si>
  <si>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</si>
  <si>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</si>
  <si>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</si>
  <si>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</si>
  <si>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</si>
  <si>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</si>
  <si>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</si>
  <si>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</si>
  <si>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</si>
  <si>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</si>
  <si>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</si>
  <si>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</si>
  <si>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</si>
  <si>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</si>
  <si>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</si>
  <si>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</si>
  <si>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</si>
  <si>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</si>
  <si>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</si>
  <si>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</si>
  <si>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</si>
  <si>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</si>
  <si>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</si>
  <si>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</si>
  <si>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</si>
  <si>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</si>
  <si>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</si>
  <si>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</si>
  <si>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</si>
  <si>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</si>
  <si>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</si>
  <si>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</si>
  <si>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</si>
  <si>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</si>
  <si>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</si>
  <si>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</si>
  <si>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</si>
  <si>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</si>
  <si>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</si>
  <si>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</si>
  <si>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</si>
  <si>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</si>
  <si>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</si>
  <si>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</si>
  <si>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</si>
  <si>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</si>
  <si>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</si>
  <si>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</si>
  <si>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</si>
  <si>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</si>
  <si>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</si>
  <si>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</si>
  <si>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</si>
  <si>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</si>
  <si>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</si>
  <si>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</si>
  <si>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</si>
  <si>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</si>
  <si>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</si>
  <si>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</si>
  <si>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</si>
  <si>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</si>
  <si>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</si>
  <si>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</si>
  <si>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</si>
  <si>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</si>
  <si>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</si>
  <si>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</si>
  <si>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</si>
  <si>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</si>
  <si>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</si>
  <si>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</si>
  <si>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</si>
  <si>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</si>
  <si>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</si>
  <si>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</si>
  <si>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</si>
  <si>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</si>
  <si>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</si>
  <si>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</si>
  <si>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</si>
  <si>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</si>
  <si>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</si>
  <si>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</si>
  <si>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</si>
  <si>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</si>
  <si>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</si>
  <si>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</si>
  <si>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</si>
  <si>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</si>
  <si>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</si>
  <si>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</si>
  <si>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</si>
  <si>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</si>
  <si>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</si>
  <si>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</si>
  <si>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</si>
  <si>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</si>
  <si>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</si>
  <si>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</si>
  <si>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</si>
  <si>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</si>
  <si>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</si>
  <si>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</si>
  <si>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</si>
  <si>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</si>
  <si>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</si>
  <si>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</si>
  <si>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</si>
  <si>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</si>
  <si>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</si>
  <si>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</si>
  <si>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</si>
  <si>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</si>
  <si>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</si>
  <si>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</si>
  <si>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</si>
  <si>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</si>
  <si>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</si>
  <si>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</si>
  <si>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</si>
  <si>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</si>
  <si>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</si>
  <si>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</si>
  <si>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</si>
  <si>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</si>
  <si>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</si>
  <si>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</si>
  <si>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</si>
  <si>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</si>
  <si>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</si>
  <si>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</si>
  <si>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</si>
  <si>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</si>
  <si>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</si>
  <si>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</si>
  <si>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</si>
  <si>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</si>
  <si>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</si>
  <si>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</si>
  <si>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</si>
  <si>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</si>
  <si>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</si>
  <si>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</si>
  <si>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</si>
  <si>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</si>
  <si>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</si>
  <si>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</si>
  <si>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</si>
  <si>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</si>
  <si>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</si>
  <si>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</si>
  <si>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</si>
  <si>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</si>
  <si>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</si>
  <si>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</si>
  <si>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</si>
  <si>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</si>
  <si>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</si>
  <si>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</si>
  <si>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</si>
  <si>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</si>
  <si>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</si>
  <si>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</si>
  <si>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</si>
  <si>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</si>
  <si>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</si>
  <si>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</si>
  <si>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</si>
  <si>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</si>
  <si>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</si>
  <si>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</si>
  <si>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</si>
  <si>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</si>
  <si>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</si>
  <si>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</si>
  <si>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</si>
  <si>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</si>
  <si>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</si>
  <si>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</si>
  <si>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</si>
  <si>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</si>
  <si>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</si>
  <si>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</si>
  <si>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</si>
  <si>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</si>
  <si>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</si>
  <si>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</si>
  <si>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</si>
  <si>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</si>
  <si>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</si>
  <si>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</si>
  <si>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</si>
  <si>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</si>
  <si>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</si>
  <si>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</si>
  <si>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</si>
  <si>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</si>
  <si>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</si>
  <si>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</si>
  <si>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</si>
  <si>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</si>
  <si>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</si>
  <si>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</si>
  <si>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</si>
  <si>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</si>
  <si>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</si>
  <si>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</si>
  <si>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</si>
  <si>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</si>
  <si>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</si>
  <si>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</si>
  <si>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</si>
  <si>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</si>
  <si>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</si>
  <si>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</si>
  <si>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</si>
  <si>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</si>
  <si>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</si>
  <si>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</si>
  <si>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</si>
  <si>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</si>
  <si>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</si>
  <si>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</si>
  <si>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</si>
  <si>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</si>
  <si>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</si>
  <si>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</si>
  <si>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</si>
  <si>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</si>
  <si>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</si>
  <si>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</si>
  <si>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</si>
  <si>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</si>
  <si>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</si>
  <si>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</si>
  <si>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</si>
  <si>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</si>
  <si>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</si>
  <si>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</si>
  <si>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</si>
  <si>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</si>
  <si>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</si>
  <si>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</si>
  <si>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</si>
  <si>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</si>
  <si>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</si>
  <si>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</si>
  <si>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</si>
  <si>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</si>
  <si>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</si>
  <si>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</si>
  <si>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</si>
  <si>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</si>
  <si>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</si>
  <si>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</si>
  <si>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</si>
  <si>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</si>
  <si>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</si>
  <si>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</si>
  <si>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</si>
  <si>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</si>
  <si>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</si>
  <si>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</si>
  <si>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</si>
  <si>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</si>
  <si>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</si>
  <si>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</si>
  <si>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</si>
  <si>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</si>
  <si>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</si>
  <si>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</si>
  <si>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</si>
  <si>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</si>
  <si>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</si>
  <si>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</si>
  <si>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</si>
  <si>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</si>
  <si>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</si>
  <si>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</si>
  <si>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</si>
  <si>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</si>
  <si>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</si>
  <si>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</si>
  <si>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</si>
  <si>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</si>
  <si>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</si>
  <si>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</si>
  <si>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</si>
  <si>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</si>
  <si>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</si>
  <si>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</si>
  <si>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</si>
  <si>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</si>
  <si>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</si>
  <si>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</si>
  <si>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</si>
  <si>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</si>
  <si>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</si>
  <si>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</si>
  <si>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</si>
  <si>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</si>
  <si>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</si>
  <si>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</si>
  <si>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</si>
  <si>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</si>
  <si>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</si>
  <si>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</si>
  <si>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</si>
  <si>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</si>
  <si>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</si>
  <si>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</si>
  <si>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</si>
  <si>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</si>
  <si>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</si>
  <si>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</si>
  <si>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</si>
  <si>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</si>
  <si>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</si>
  <si>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</si>
  <si>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</si>
  <si>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</si>
  <si>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</si>
  <si>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</si>
  <si>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</si>
  <si>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</si>
  <si>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</si>
  <si>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</si>
  <si>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</si>
  <si>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</si>
  <si>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</si>
  <si>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</si>
  <si>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</si>
  <si>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</si>
  <si>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</si>
  <si>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</si>
  <si>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</si>
  <si>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</si>
  <si>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</si>
  <si>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</si>
  <si>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</si>
  <si>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</si>
  <si>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</si>
  <si>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</si>
  <si>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</si>
  <si>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</si>
  <si>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</si>
  <si>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</si>
  <si>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</si>
  <si>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</si>
  <si>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</si>
  <si>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</si>
  <si>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</si>
  <si>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</si>
  <si>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</si>
  <si>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</si>
  <si>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</si>
  <si>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</si>
  <si>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</si>
  <si>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</si>
  <si>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</si>
  <si>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</si>
  <si>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</si>
  <si>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</si>
  <si>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</si>
  <si>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</si>
  <si>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</si>
  <si>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</si>
  <si>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</si>
  <si>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</si>
  <si>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</si>
  <si>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</si>
  <si>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</si>
  <si>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</si>
  <si>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</si>
  <si>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</si>
  <si>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</si>
  <si>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</si>
  <si>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</si>
  <si>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</si>
  <si>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</si>
  <si>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</si>
  <si>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</si>
  <si>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</si>
  <si>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</si>
  <si>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</si>
  <si>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</si>
  <si>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</si>
  <si>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</si>
  <si>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</si>
  <si>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</si>
  <si>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</si>
  <si>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</si>
  <si>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</si>
  <si>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</si>
  <si>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</si>
  <si>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</si>
  <si>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</si>
  <si>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</si>
  <si>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</si>
  <si>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</si>
  <si>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</si>
  <si>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</si>
  <si>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</si>
  <si>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</si>
  <si>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</si>
  <si>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</si>
  <si>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</si>
  <si>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</si>
  <si>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</si>
  <si>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</si>
  <si>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</si>
  <si>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</si>
  <si>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</si>
  <si>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</si>
  <si>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</si>
  <si>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</si>
  <si>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</si>
  <si>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</si>
  <si>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</si>
  <si>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</si>
  <si>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</si>
  <si>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</si>
  <si>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</si>
  <si>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</si>
  <si>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</si>
  <si>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</si>
  <si>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</si>
  <si>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</si>
  <si>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</si>
  <si>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</si>
  <si>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</si>
  <si>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</si>
  <si>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</si>
  <si>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</si>
  <si>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</si>
  <si>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</si>
  <si>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</si>
  <si>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</si>
  <si>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</si>
  <si>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</si>
  <si>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</si>
  <si>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</si>
  <si>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</si>
  <si>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</si>
  <si>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</si>
  <si>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</si>
  <si>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</si>
  <si>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</si>
  <si>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</si>
  <si>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</si>
  <si>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</si>
  <si>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</si>
  <si>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</si>
  <si>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</si>
  <si>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</si>
  <si>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</si>
  <si>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</si>
  <si>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</si>
  <si>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</si>
  <si>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</si>
  <si>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</si>
  <si>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</si>
  <si>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</si>
  <si>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</si>
  <si>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</si>
  <si>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</si>
  <si>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</si>
  <si>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</si>
  <si>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</si>
  <si>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</si>
  <si>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</si>
  <si>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</si>
  <si>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</si>
  <si>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</si>
  <si>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</si>
  <si>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</si>
  <si>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</si>
  <si>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</si>
  <si>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</si>
  <si>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</si>
  <si>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</si>
  <si>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</si>
  <si>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</si>
  <si>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</si>
  <si>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</si>
  <si>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</si>
  <si>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</si>
  <si>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</si>
  <si>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</si>
  <si>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</si>
  <si>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</si>
  <si>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</si>
  <si>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</si>
  <si>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</si>
  <si>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</si>
  <si>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</si>
  <si>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</si>
  <si>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</si>
  <si>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</si>
  <si>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</si>
  <si>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</si>
  <si>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</si>
  <si>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</si>
  <si>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</si>
  <si>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</si>
  <si>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</si>
  <si>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</si>
  <si>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</si>
  <si>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</si>
  <si>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</si>
  <si>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</si>
  <si>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</si>
  <si>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</si>
  <si>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</si>
  <si>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</si>
  <si>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</si>
  <si>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</si>
  <si>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</si>
  <si>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</si>
  <si>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</si>
  <si>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</si>
  <si>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</si>
  <si>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</si>
  <si>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</si>
  <si>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</si>
  <si>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</si>
  <si>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</si>
  <si>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</si>
  <si>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</si>
  <si>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</si>
  <si>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</si>
  <si>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</si>
  <si>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</si>
  <si>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</si>
  <si>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</si>
  <si>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</si>
  <si>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</si>
  <si>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</si>
  <si>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</si>
  <si>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</si>
  <si>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</si>
  <si>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</si>
  <si>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</si>
  <si>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</si>
  <si>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</si>
  <si>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</si>
  <si>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</si>
  <si>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</si>
  <si>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</si>
  <si>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</si>
  <si>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</si>
  <si>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</si>
  <si>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</si>
  <si>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</si>
  <si>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</si>
  <si>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</si>
  <si>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</si>
  <si>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</si>
  <si>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</si>
  <si>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</si>
  <si>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</si>
  <si>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</si>
  <si>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</si>
  <si>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</si>
  <si>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</si>
  <si>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</si>
  <si>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</si>
  <si>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</si>
  <si>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</si>
  <si>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</si>
  <si>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</si>
  <si>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</si>
  <si>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</si>
  <si>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</si>
  <si>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</si>
  <si>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</si>
  <si>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</si>
  <si>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</si>
  <si>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</si>
  <si>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</si>
  <si>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</si>
  <si>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</si>
  <si>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</si>
  <si>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</si>
  <si>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</si>
  <si>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</si>
  <si>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</si>
  <si>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</si>
  <si>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</si>
  <si>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</si>
  <si>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</si>
  <si>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</si>
  <si>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</si>
  <si>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</si>
  <si>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</si>
  <si>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</si>
  <si>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</si>
  <si>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</si>
  <si>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</si>
  <si>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</si>
  <si>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</si>
  <si>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</si>
  <si>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</si>
  <si>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</si>
  <si>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</si>
  <si>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</si>
  <si>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</si>
  <si>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</si>
  <si>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</si>
  <si>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</si>
  <si>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</si>
  <si>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</si>
  <si>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</si>
  <si>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</si>
  <si>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</si>
  <si>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</si>
  <si>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</si>
  <si>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</si>
  <si>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</si>
  <si>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</si>
  <si>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</si>
  <si>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</si>
  <si>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</si>
  <si>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</si>
  <si>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</si>
  <si>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</si>
  <si>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</si>
  <si>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</si>
  <si>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</si>
  <si>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</si>
  <si>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</si>
  <si>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</si>
  <si>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</si>
  <si>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</si>
  <si>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</si>
  <si>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</si>
  <si>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</si>
  <si>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</si>
  <si>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</si>
  <si>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</si>
  <si>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</si>
  <si>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</si>
  <si>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</si>
  <si>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</si>
  <si>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</si>
  <si>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</si>
  <si>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</si>
  <si>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</si>
  <si>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</si>
  <si>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</si>
  <si>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</si>
  <si>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</si>
  <si>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</si>
  <si>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</si>
  <si>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</si>
  <si>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</si>
  <si>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</si>
  <si>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</si>
  <si>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</si>
  <si>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</si>
  <si>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</si>
  <si>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</si>
  <si>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</si>
  <si>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</si>
  <si>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</si>
  <si>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</si>
  <si>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</si>
  <si>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</si>
  <si>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</si>
  <si>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</si>
  <si>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</si>
  <si>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</si>
  <si>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</si>
  <si>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</si>
  <si>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</si>
  <si>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</si>
  <si>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</si>
  <si>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</si>
  <si>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</si>
  <si>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</si>
  <si>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</si>
  <si>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</si>
  <si>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</si>
  <si>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</si>
  <si>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</si>
  <si>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</si>
  <si>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</si>
  <si>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</si>
  <si>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</si>
  <si>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</si>
  <si>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</si>
  <si>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</si>
  <si>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</si>
  <si>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</si>
  <si>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</si>
  <si>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</si>
  <si>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</si>
  <si>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</si>
  <si>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</si>
  <si>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</si>
  <si>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</si>
  <si>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</si>
  <si>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</si>
  <si>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</si>
  <si>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</si>
  <si>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</si>
  <si>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</si>
  <si>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</si>
  <si>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</si>
  <si>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</si>
  <si>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</si>
  <si>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</si>
  <si>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</si>
  <si>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</si>
  <si>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</si>
  <si>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</si>
  <si>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</si>
  <si>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</si>
  <si>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</si>
  <si>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</si>
  <si>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</si>
  <si>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</si>
  <si>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</si>
  <si>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</si>
  <si>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</si>
  <si>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</si>
  <si>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</si>
  <si>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</si>
  <si>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</si>
  <si>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</si>
  <si>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</si>
  <si>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</si>
  <si>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</si>
  <si>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</si>
  <si>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</si>
  <si>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</si>
  <si>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</si>
  <si>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</si>
  <si>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</si>
  <si>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</si>
  <si>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</si>
  <si>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</si>
  <si>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</si>
  <si>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</si>
  <si>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</si>
  <si>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</si>
  <si>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</si>
  <si>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</si>
  <si>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</si>
  <si>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</si>
  <si>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</si>
  <si>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</si>
  <si>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</si>
  <si>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</si>
  <si>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</si>
  <si>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</si>
  <si>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</si>
  <si>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</si>
  <si>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</si>
  <si>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</si>
  <si>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</si>
  <si>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</si>
  <si>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</si>
  <si>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</si>
  <si>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</si>
  <si>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</si>
  <si>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</si>
  <si>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</si>
  <si>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</si>
  <si>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</si>
  <si>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</si>
  <si>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</si>
  <si>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</si>
  <si>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</si>
  <si>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</si>
  <si>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</si>
  <si>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</si>
  <si>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</si>
  <si>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</si>
  <si>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</si>
  <si>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</si>
  <si>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</si>
  <si>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</si>
  <si>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</si>
  <si>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</si>
  <si>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</si>
  <si>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</si>
  <si>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</si>
  <si>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</si>
  <si>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</si>
  <si>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</si>
  <si>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</si>
  <si>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</si>
  <si>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</si>
  <si>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</si>
  <si>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</si>
  <si>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</si>
  <si>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</si>
  <si>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</si>
  <si>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</si>
  <si>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</si>
  <si>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</si>
  <si>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</si>
  <si>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</si>
  <si>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</si>
  <si>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</si>
  <si>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</si>
  <si>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</si>
  <si>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</si>
  <si>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</si>
  <si>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</si>
  <si>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</si>
  <si>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</si>
  <si>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</si>
  <si>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</si>
  <si>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</si>
  <si>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</si>
  <si>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</si>
  <si>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</si>
  <si>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</si>
  <si>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</si>
  <si>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</si>
  <si>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</si>
  <si>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</si>
  <si>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</si>
  <si>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</si>
  <si>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</si>
  <si>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</si>
  <si>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</si>
  <si>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</si>
  <si>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</si>
  <si>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</si>
  <si>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</si>
  <si>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</si>
  <si>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</si>
  <si>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</si>
  <si>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</si>
  <si>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</si>
  <si>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</si>
  <si>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</si>
  <si>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</si>
  <si>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</si>
  <si>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</si>
  <si>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</si>
  <si>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</si>
  <si>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</si>
  <si>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</si>
  <si>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</si>
  <si>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</si>
  <si>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</si>
  <si>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</si>
  <si>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</si>
  <si>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</si>
  <si>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</si>
  <si>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</si>
  <si>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</si>
  <si>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</si>
  <si>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</si>
  <si>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</si>
  <si>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</si>
  <si>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</si>
  <si>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</si>
  <si>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</si>
  <si>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</si>
  <si>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</si>
  <si>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</si>
  <si>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</si>
  <si>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</si>
  <si>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</si>
  <si>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</si>
  <si>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</si>
  <si>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</si>
  <si>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</si>
  <si>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</si>
  <si>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</si>
  <si>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</si>
  <si>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</si>
  <si>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</si>
  <si>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</si>
  <si>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</si>
  <si>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</si>
  <si>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</si>
  <si>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</si>
  <si>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</si>
  <si>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</si>
  <si>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</si>
  <si>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</si>
  <si>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</si>
  <si>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</si>
  <si>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</si>
  <si>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</si>
  <si>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</si>
  <si>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</si>
  <si>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</si>
  <si>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</si>
  <si>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</si>
  <si>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</si>
  <si>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</si>
  <si>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</si>
  <si>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</si>
  <si>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</si>
  <si>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</si>
  <si>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</si>
  <si>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</si>
  <si>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</si>
  <si>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</si>
  <si>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</si>
  <si>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</si>
  <si>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</si>
  <si>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</si>
  <si>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</si>
  <si>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</si>
  <si>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</si>
  <si>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</si>
  <si>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</si>
  <si>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</si>
  <si>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</si>
  <si>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</si>
  <si>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</si>
  <si>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</si>
  <si>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</si>
  <si>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</si>
  <si>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</si>
  <si>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</si>
  <si>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</si>
  <si>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</si>
  <si>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</si>
  <si>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</si>
  <si>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</si>
  <si>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</si>
  <si>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</si>
  <si>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</si>
  <si>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</si>
  <si>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</si>
  <si>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</si>
  <si>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</si>
  <si>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</si>
  <si>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</si>
  <si>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</si>
  <si>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</si>
  <si>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</si>
  <si>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</si>
  <si>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</si>
  <si>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</si>
  <si>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</si>
  <si>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</si>
  <si>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</si>
  <si>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</si>
  <si>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</si>
  <si>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</si>
  <si>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</si>
  <si>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</si>
  <si>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</si>
  <si>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</si>
  <si>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</si>
  <si>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</si>
  <si>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</si>
  <si>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</si>
  <si>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</si>
  <si>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</si>
  <si>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</si>
  <si>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</si>
  <si>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</si>
  <si>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</si>
  <si>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</si>
  <si>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</si>
  <si>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</si>
  <si>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</si>
  <si>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</si>
  <si>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</si>
  <si>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</si>
  <si>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</si>
  <si>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</si>
  <si>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</si>
  <si>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</si>
  <si>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</si>
  <si>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</si>
  <si>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</si>
  <si>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</si>
  <si>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</si>
  <si>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</si>
  <si>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</si>
  <si>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</si>
  <si>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</si>
  <si>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</si>
  <si>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</si>
  <si>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</si>
  <si>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</si>
  <si>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</si>
  <si>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</si>
  <si>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</si>
  <si>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</si>
  <si>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</si>
  <si>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</si>
  <si>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</si>
  <si>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</si>
  <si>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</si>
  <si>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</si>
  <si>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</si>
  <si>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</si>
  <si>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</si>
  <si>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</si>
  <si>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</si>
  <si>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</si>
  <si>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</si>
  <si>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</si>
  <si>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</si>
  <si>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</si>
  <si>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</si>
  <si>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</si>
  <si>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</si>
  <si>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</si>
  <si>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</si>
  <si>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</si>
  <si>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</si>
  <si>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</si>
  <si>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</si>
  <si>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</si>
  <si>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</si>
  <si>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</si>
  <si>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</si>
  <si>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</si>
  <si>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</si>
  <si>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</si>
  <si>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</si>
  <si>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</si>
  <si>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</si>
  <si>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</si>
  <si>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</si>
  <si>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</si>
  <si>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</si>
  <si>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</si>
  <si>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</si>
  <si>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</si>
  <si>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</si>
  <si>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</si>
  <si>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</si>
  <si>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</si>
  <si>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</si>
  <si>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</si>
  <si>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</si>
  <si>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</si>
  <si>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</si>
  <si>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</si>
  <si>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</si>
  <si>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</si>
  <si>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</si>
  <si>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</si>
  <si>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</si>
  <si>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</si>
  <si>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</si>
  <si>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</si>
  <si>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</si>
  <si>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</si>
  <si>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</si>
  <si>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</si>
  <si>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</si>
  <si>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</si>
  <si>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</si>
  <si>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</si>
  <si>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</si>
  <si>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</si>
  <si>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</si>
  <si>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</si>
  <si>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</si>
  <si>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</si>
  <si>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</si>
  <si>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</si>
  <si>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</si>
  <si>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</si>
  <si>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</si>
  <si>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</si>
  <si>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</si>
  <si>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</si>
  <si>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</si>
  <si>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</si>
  <si>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</si>
  <si>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</si>
  <si>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</si>
  <si>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</si>
  <si>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</si>
  <si>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</si>
  <si>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</si>
  <si>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</si>
  <si>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</si>
  <si>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</si>
  <si>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</si>
  <si>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</si>
  <si>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</si>
  <si>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</si>
  <si>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</si>
  <si>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</si>
  <si>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</si>
  <si>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</si>
  <si>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</si>
  <si>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</si>
  <si>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</si>
  <si>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</si>
  <si>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</si>
  <si>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</si>
  <si>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</si>
  <si>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</si>
  <si>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</si>
  <si>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</si>
  <si>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</si>
  <si>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</si>
  <si>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</si>
  <si>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</si>
  <si>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</si>
  <si>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</si>
  <si>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</si>
  <si>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</si>
  <si>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</si>
  <si>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</si>
  <si>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</si>
  <si>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</si>
  <si>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</si>
  <si>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</si>
  <si>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</si>
  <si>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</si>
  <si>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</si>
  <si>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</si>
  <si>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</si>
  <si>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</si>
  <si>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</si>
  <si>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</si>
  <si>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</si>
  <si>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</si>
  <si>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</si>
  <si>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</si>
  <si>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</si>
  <si>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</si>
  <si>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</si>
  <si>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</si>
  <si>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</si>
  <si>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</si>
  <si>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</si>
  <si>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</si>
  <si>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</si>
  <si>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</si>
  <si>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</si>
  <si>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</si>
  <si>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</si>
  <si>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</si>
  <si>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</si>
  <si>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</si>
  <si>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</si>
  <si>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</si>
  <si>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</si>
  <si>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</si>
  <si>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</si>
  <si>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</si>
  <si>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</si>
  <si>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</si>
  <si>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</si>
  <si>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</si>
  <si>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</si>
  <si>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</si>
  <si>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</si>
  <si>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</si>
  <si>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</si>
  <si>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</si>
  <si>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</si>
  <si>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</si>
  <si>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</si>
  <si>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</si>
  <si>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</si>
  <si>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</si>
  <si>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</si>
  <si>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</si>
  <si>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</si>
  <si>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</si>
  <si>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</si>
  <si>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</si>
  <si>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</si>
  <si>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</si>
  <si>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</si>
  <si>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</si>
  <si>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</si>
  <si>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</si>
  <si>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</si>
  <si>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</si>
  <si>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</si>
  <si>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</si>
  <si>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</si>
  <si>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</si>
  <si>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</si>
  <si>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</si>
  <si>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</si>
  <si>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</si>
  <si>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</si>
  <si>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</si>
  <si>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</si>
  <si>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</si>
  <si>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</si>
  <si>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</si>
  <si>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</si>
  <si>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</si>
  <si>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</si>
  <si>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</si>
  <si>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</si>
  <si>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</si>
  <si>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</si>
  <si>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</si>
  <si>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</si>
  <si>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</si>
  <si>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</si>
  <si>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</si>
  <si>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</si>
  <si>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</si>
  <si>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</si>
  <si>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</si>
  <si>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</si>
  <si>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</si>
  <si>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</si>
  <si>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</si>
  <si>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</si>
  <si>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</si>
  <si>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</si>
  <si>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</si>
  <si>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</si>
  <si>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</si>
  <si>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</si>
  <si>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</si>
  <si>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</si>
  <si>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</si>
  <si>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</si>
  <si>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</si>
  <si>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</si>
  <si>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</si>
  <si>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</si>
  <si>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</si>
  <si>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</si>
  <si>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</si>
  <si>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</si>
  <si>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</si>
  <si>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</si>
  <si>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</si>
  <si>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</si>
  <si>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</si>
  <si>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</si>
  <si>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</si>
  <si>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</si>
  <si>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</si>
  <si>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</si>
  <si>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</si>
  <si>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</si>
  <si>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</si>
  <si>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</si>
  <si>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</si>
  <si>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</si>
  <si>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</si>
  <si>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</si>
  <si>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</si>
  <si>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</si>
  <si>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</si>
  <si>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</si>
  <si>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</si>
  <si>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</si>
  <si>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</si>
  <si>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</si>
  <si>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</si>
  <si>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</si>
  <si>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</si>
  <si>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</si>
  <si>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</si>
  <si>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</si>
  <si>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</si>
  <si>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</si>
  <si>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</si>
  <si>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</si>
  <si>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</si>
  <si>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</si>
  <si>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</si>
  <si>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</si>
  <si>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</si>
  <si>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</si>
  <si>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</si>
  <si>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</si>
  <si>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</si>
  <si>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</si>
  <si>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</si>
  <si>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</si>
  <si>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</si>
  <si>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</si>
  <si>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</si>
  <si>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</si>
  <si>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</si>
  <si>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</si>
  <si>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</si>
  <si>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</si>
  <si>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</si>
  <si>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</si>
  <si>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</si>
  <si>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</si>
  <si>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</si>
  <si>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</si>
  <si>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</si>
  <si>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</si>
  <si>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</si>
  <si>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</si>
  <si>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</si>
  <si>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</si>
  <si>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</si>
  <si>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</si>
  <si>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</si>
  <si>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</si>
  <si>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</si>
  <si>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</si>
  <si>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</si>
  <si>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</si>
  <si>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</si>
  <si>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</si>
  <si>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</si>
  <si>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</si>
  <si>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</si>
  <si>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</si>
  <si>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</si>
  <si>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</si>
  <si>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</si>
  <si>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</si>
  <si>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</si>
  <si>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</si>
  <si>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</si>
  <si>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</si>
  <si>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</si>
  <si>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</si>
  <si>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</si>
  <si>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</si>
  <si>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</si>
  <si>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</si>
  <si>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</si>
  <si>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</si>
  <si>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</si>
  <si>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</si>
  <si>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</si>
  <si>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</si>
  <si>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</si>
  <si>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</si>
  <si>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</si>
  <si>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</si>
  <si>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</si>
  <si>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</si>
  <si>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</si>
  <si>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</si>
  <si>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</si>
  <si>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</si>
  <si>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</si>
  <si>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</si>
  <si>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</si>
  <si>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</si>
  <si>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</si>
  <si>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</si>
  <si>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</si>
  <si>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</si>
  <si>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</si>
  <si>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</si>
  <si>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</si>
  <si>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</si>
  <si>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</si>
  <si>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</si>
  <si>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</si>
  <si>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</si>
  <si>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</si>
  <si>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</si>
  <si>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</si>
  <si>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</si>
  <si>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</si>
  <si>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</si>
  <si>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</si>
  <si>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</si>
  <si>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</si>
  <si>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</si>
  <si>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</si>
  <si>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</si>
  <si>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</si>
  <si>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</si>
  <si>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</si>
  <si>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</si>
  <si>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</si>
  <si>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</si>
  <si>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</si>
  <si>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</si>
  <si>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</si>
  <si>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</si>
  <si>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</si>
  <si>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</si>
  <si>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</si>
  <si>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</si>
  <si>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</si>
  <si>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</si>
  <si>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</si>
  <si>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</si>
  <si>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</si>
  <si>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</si>
  <si>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</si>
  <si>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</si>
  <si>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</si>
  <si>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</si>
  <si>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</si>
  <si>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</si>
  <si>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</si>
  <si>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</si>
  <si>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</si>
  <si>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</si>
  <si>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</si>
  <si>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</si>
  <si>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</si>
  <si>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</si>
  <si>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</si>
  <si>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</si>
  <si>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</si>
  <si>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</si>
  <si>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</si>
  <si>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</si>
  <si>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</si>
  <si>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</si>
  <si>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</si>
  <si>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</si>
  <si>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</si>
  <si>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</si>
  <si>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</si>
  <si>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</si>
  <si>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</si>
  <si>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</si>
  <si>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</si>
  <si>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</si>
  <si>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</si>
  <si>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</si>
  <si>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</si>
  <si>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</si>
  <si>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</si>
  <si>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</si>
  <si>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</si>
  <si>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</si>
  <si>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</si>
  <si>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</si>
  <si>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</si>
  <si>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</si>
  <si>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</si>
  <si>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</si>
  <si>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</si>
  <si>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</si>
  <si>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</si>
  <si>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</si>
  <si>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</si>
  <si>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</si>
  <si>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</si>
  <si>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</si>
  <si>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</si>
  <si>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</si>
  <si>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</si>
  <si>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</si>
  <si>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</si>
  <si>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</si>
  <si>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</si>
  <si>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</si>
  <si>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</si>
  <si>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</si>
  <si>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</si>
  <si>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</si>
  <si>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</si>
  <si>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</si>
  <si>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</si>
  <si>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</si>
  <si>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</si>
  <si>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</si>
  <si>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</si>
  <si>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</si>
  <si>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</si>
  <si>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</si>
  <si>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</si>
  <si>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</si>
  <si>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</si>
  <si>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</si>
  <si>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</si>
  <si>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</si>
  <si>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</si>
  <si>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</si>
  <si>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</si>
  <si>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</si>
  <si>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</si>
  <si>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</si>
  <si>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</si>
  <si>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</si>
  <si>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</si>
  <si>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</si>
  <si>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</si>
  <si>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</si>
  <si>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</si>
  <si>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</si>
  <si>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</si>
  <si>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</si>
  <si>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</si>
  <si>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</si>
  <si>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</si>
  <si>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</si>
  <si>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</si>
  <si>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</si>
  <si>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</si>
  <si>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</si>
  <si>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</si>
  <si>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</si>
  <si>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</si>
  <si>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</si>
  <si>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</si>
  <si>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</si>
  <si>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</si>
  <si>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</si>
  <si>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</si>
  <si>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</si>
  <si>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</si>
  <si>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</si>
  <si>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</si>
  <si>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</si>
  <si>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</si>
  <si>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</si>
  <si>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</si>
  <si>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</si>
  <si>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</si>
  <si>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</si>
  <si>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</si>
  <si>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</si>
  <si>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</si>
  <si>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</si>
  <si>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</si>
  <si>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</si>
  <si>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</si>
  <si>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</si>
  <si>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</si>
  <si>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</si>
  <si>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</si>
  <si>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</si>
  <si>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</si>
  <si>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</si>
  <si>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</si>
  <si>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</si>
  <si>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</si>
  <si>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</si>
  <si>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</si>
  <si>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</si>
  <si>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</si>
  <si>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</si>
  <si>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</si>
  <si>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</si>
  <si>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</si>
  <si>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</si>
  <si>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</si>
  <si>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</si>
  <si>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</si>
  <si>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</si>
  <si>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</si>
  <si>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</si>
  <si>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</si>
  <si>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</si>
  <si>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</si>
  <si>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</si>
  <si>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</si>
  <si>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</si>
  <si>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</si>
  <si>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</si>
  <si>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</si>
  <si>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</si>
  <si>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</si>
  <si>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</si>
  <si>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</si>
  <si>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</si>
  <si>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</si>
  <si>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</si>
  <si>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</si>
  <si>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</si>
  <si>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</si>
  <si>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</si>
  <si>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</si>
  <si>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</si>
  <si>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</si>
  <si>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</si>
  <si>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</si>
  <si>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</si>
  <si>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</si>
  <si>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</si>
  <si>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</si>
  <si>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</si>
  <si>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</si>
  <si>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</si>
  <si>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</si>
  <si>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</si>
  <si>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</si>
  <si>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</si>
  <si>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</si>
  <si>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</si>
  <si>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</si>
  <si>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</si>
  <si>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</si>
  <si>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</si>
  <si>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</si>
  <si>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</si>
  <si>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</si>
  <si>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</si>
  <si>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</si>
  <si>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</si>
  <si>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</si>
  <si>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</si>
  <si>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</si>
  <si>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</si>
  <si>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</si>
  <si>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</si>
  <si>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</si>
  <si>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</si>
  <si>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</si>
  <si>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</si>
  <si>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</si>
  <si>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</si>
  <si>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</si>
  <si>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</si>
  <si>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</si>
  <si>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</si>
  <si>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</si>
  <si>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</si>
  <si>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</si>
  <si>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</si>
  <si>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</si>
  <si>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</si>
  <si>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</si>
  <si>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</si>
  <si>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</si>
  <si>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</si>
  <si>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</si>
  <si>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</si>
  <si>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</si>
  <si>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</si>
  <si>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</si>
  <si>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</si>
  <si>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</si>
  <si>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</si>
  <si>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</si>
  <si>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</si>
  <si>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</si>
  <si>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</si>
  <si>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</si>
  <si>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</si>
  <si>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</si>
  <si>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</si>
  <si>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</si>
  <si>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</si>
  <si>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</si>
  <si>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</si>
  <si>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</si>
  <si>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</si>
  <si>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</si>
  <si>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</si>
  <si>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</si>
  <si>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</si>
  <si>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</si>
  <si>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</si>
  <si>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</si>
  <si>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</si>
  <si>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</si>
  <si>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</si>
  <si>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</si>
  <si>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</si>
  <si>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</si>
  <si>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</si>
  <si>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</si>
  <si>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</si>
  <si>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</si>
  <si>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</si>
  <si>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</si>
  <si>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</si>
  <si>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</si>
  <si>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</si>
  <si>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</si>
  <si>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</si>
  <si>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</si>
  <si>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</si>
  <si>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</si>
  <si>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</si>
  <si>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</si>
  <si>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</si>
  <si>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</si>
  <si>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</si>
  <si>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</si>
  <si>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</si>
  <si>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</si>
  <si>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</si>
  <si>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</si>
  <si>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</si>
  <si>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</si>
  <si>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</si>
  <si>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</si>
  <si>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</si>
  <si>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</si>
  <si>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</si>
  <si>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</si>
  <si>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</si>
  <si>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</si>
  <si>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</si>
  <si>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</si>
  <si>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</si>
  <si>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</si>
  <si>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</si>
  <si>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</si>
  <si>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</si>
  <si>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</si>
  <si>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</si>
  <si>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</si>
  <si>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</si>
  <si>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</si>
  <si>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</si>
  <si>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</si>
  <si>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</si>
  <si>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</si>
  <si>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</si>
  <si>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</si>
  <si>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</si>
  <si>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</si>
  <si>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</si>
  <si>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</si>
  <si>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</si>
  <si>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</si>
  <si>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</si>
  <si>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</si>
  <si>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</si>
  <si>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</si>
  <si>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</si>
  <si>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</si>
  <si>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</si>
  <si>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</si>
  <si>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</si>
  <si>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</si>
  <si>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</si>
  <si>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</si>
  <si>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</si>
  <si>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</si>
  <si>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</si>
  <si>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</si>
  <si>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</si>
  <si>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</si>
  <si>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</si>
  <si>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</si>
  <si>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</si>
  <si>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</si>
  <si>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</si>
  <si>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</si>
  <si>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</si>
  <si>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</si>
  <si>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</si>
  <si>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</si>
  <si>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</si>
  <si>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</si>
  <si>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</si>
  <si>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</si>
  <si>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</si>
  <si>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</si>
  <si>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</si>
  <si>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</si>
  <si>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</si>
  <si>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</si>
  <si>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</si>
  <si>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</si>
  <si>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</si>
  <si>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</si>
  <si>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</si>
  <si>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</si>
  <si>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</si>
  <si>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</si>
  <si>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</si>
  <si>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</si>
  <si>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</si>
  <si>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</si>
  <si>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</si>
  <si>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</si>
  <si>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</si>
  <si>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</si>
  <si>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</si>
  <si>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</si>
  <si>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</si>
  <si>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</si>
  <si>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</si>
  <si>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</si>
  <si>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</si>
  <si>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</si>
  <si>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</si>
  <si>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</si>
  <si>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</si>
  <si>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</si>
  <si>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</si>
  <si>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</si>
  <si>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</si>
  <si>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</si>
  <si>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</si>
  <si>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</si>
  <si>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</si>
  <si>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</si>
  <si>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</si>
  <si>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</si>
  <si>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</si>
  <si>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</si>
  <si>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</si>
  <si>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</si>
  <si>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</si>
  <si>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</si>
  <si>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</si>
  <si>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</si>
  <si>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</si>
  <si>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</si>
  <si>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</si>
  <si>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</si>
  <si>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</si>
  <si>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</si>
  <si>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</si>
  <si>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</si>
  <si>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</si>
  <si>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</si>
  <si>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</si>
  <si>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</si>
  <si>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</si>
  <si>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</si>
  <si>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</si>
  <si>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</si>
  <si>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</si>
  <si>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</si>
  <si>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</si>
  <si>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</si>
  <si>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</si>
  <si>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</si>
  <si>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</si>
  <si>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</si>
  <si>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</si>
  <si>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</si>
  <si>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</si>
  <si>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</si>
  <si>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</si>
  <si>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</si>
  <si>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</si>
  <si>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</si>
  <si>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</si>
  <si>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</si>
  <si>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</si>
  <si>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</si>
  <si>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</si>
  <si>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</si>
  <si>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</si>
  <si>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</si>
  <si>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</si>
  <si>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</si>
  <si>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</si>
  <si>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</si>
  <si>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</si>
  <si>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</si>
  <si>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</si>
  <si>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</si>
  <si>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</si>
  <si>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</si>
  <si>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</si>
  <si>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</si>
  <si>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</si>
  <si>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</si>
  <si>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</si>
  <si>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</si>
  <si>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</si>
  <si>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</si>
  <si>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</si>
  <si>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</si>
  <si>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</si>
  <si>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</si>
  <si>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</si>
  <si>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</si>
  <si>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</si>
  <si>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</si>
  <si>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</si>
  <si>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</si>
  <si>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</si>
  <si>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</si>
  <si>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</si>
  <si>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</si>
  <si>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</si>
  <si>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</si>
  <si>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</si>
  <si>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</si>
  <si>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</si>
  <si>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</si>
  <si>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</si>
  <si>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</si>
  <si>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</si>
  <si>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</si>
  <si>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</si>
  <si>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</si>
  <si>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</si>
  <si>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</si>
  <si>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</si>
  <si>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</si>
  <si>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</si>
  <si>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</si>
  <si>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</si>
  <si>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</si>
  <si>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</si>
  <si>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</si>
  <si>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</si>
  <si>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</si>
  <si>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</si>
  <si>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</si>
  <si>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</si>
  <si>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</si>
  <si>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</si>
  <si>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</si>
  <si>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</si>
  <si>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</si>
  <si>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</si>
  <si>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</si>
  <si>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</si>
  <si>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</si>
  <si>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</si>
  <si>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</si>
  <si>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</si>
  <si>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</si>
  <si>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</si>
  <si>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</si>
  <si>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</si>
  <si>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</si>
  <si>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</si>
  <si>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</si>
  <si>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</si>
  <si>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</si>
  <si>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</si>
  <si>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</si>
  <si>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</si>
  <si>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</si>
  <si>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</si>
  <si>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</si>
  <si>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</si>
  <si>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</si>
  <si>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</si>
  <si>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</si>
  <si>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</si>
  <si>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</si>
  <si>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</si>
  <si>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</si>
  <si>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</si>
  <si>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</si>
  <si>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</si>
  <si>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</si>
  <si>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</si>
  <si>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</si>
  <si>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</si>
  <si>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</si>
  <si>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</si>
  <si>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</si>
  <si>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</si>
  <si>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</si>
  <si>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</si>
  <si>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</si>
  <si>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</si>
  <si>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</si>
  <si>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</si>
  <si>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</si>
  <si>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</si>
  <si>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</si>
  <si>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</si>
  <si>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</si>
  <si>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</si>
  <si>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</si>
  <si>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</si>
  <si>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</si>
  <si>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</si>
  <si>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</si>
  <si>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</si>
  <si>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</si>
  <si>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</si>
  <si>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</si>
  <si>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</si>
  <si>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</si>
  <si>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</si>
  <si>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</si>
  <si>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</si>
  <si>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</si>
  <si>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</si>
  <si>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</si>
  <si>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</si>
  <si>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</si>
  <si>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</si>
  <si>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</si>
  <si>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</si>
  <si>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</si>
  <si>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</si>
  <si>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</si>
  <si>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</si>
  <si>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</si>
  <si>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</si>
  <si>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</si>
  <si>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</si>
  <si>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</si>
  <si>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</si>
  <si>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</si>
  <si>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</si>
  <si>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</si>
  <si>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</si>
  <si>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</si>
  <si>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</si>
  <si>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</si>
  <si>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</si>
  <si>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</si>
  <si>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</si>
  <si>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</si>
  <si>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</si>
  <si>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</si>
  <si>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</si>
  <si>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</si>
  <si>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</si>
  <si>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</si>
  <si>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</si>
  <si>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</si>
  <si>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</si>
  <si>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</si>
  <si>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</si>
  <si>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</si>
  <si>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</si>
  <si>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</si>
  <si>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</si>
  <si>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</si>
  <si>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</si>
  <si>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</si>
  <si>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</si>
  <si>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</si>
  <si>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</si>
  <si>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</si>
  <si>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</si>
  <si>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</si>
  <si>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</si>
  <si>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</si>
  <si>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</si>
  <si>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</si>
  <si>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</si>
  <si>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</si>
  <si>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</si>
  <si>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</si>
  <si>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</si>
  <si>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</si>
  <si>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</si>
  <si>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</si>
  <si>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</si>
  <si>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</si>
  <si>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</si>
  <si>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</si>
  <si>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</si>
  <si>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</si>
  <si>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</si>
  <si>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</si>
  <si>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</si>
  <si>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</si>
  <si>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</si>
  <si>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</si>
  <si>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</si>
  <si>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</si>
  <si>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</si>
  <si>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</si>
  <si>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</si>
  <si>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</si>
  <si>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</si>
  <si>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</si>
  <si>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</si>
  <si>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</si>
  <si>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</si>
  <si>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</si>
  <si>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</si>
  <si>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</si>
  <si>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</si>
  <si>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</si>
  <si>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</si>
  <si>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</si>
  <si>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</si>
  <si>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</si>
  <si>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</si>
  <si>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</si>
  <si>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</si>
  <si>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</si>
  <si>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</si>
  <si>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</si>
  <si>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</si>
  <si>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</si>
  <si>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</si>
  <si>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</si>
  <si>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</si>
  <si>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</si>
  <si>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</si>
  <si>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</si>
  <si>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</si>
  <si>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</si>
  <si>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</si>
  <si>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</si>
  <si>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</si>
  <si>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</si>
  <si>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</si>
  <si>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</si>
  <si>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</si>
  <si>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</si>
  <si>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</si>
  <si>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</si>
  <si>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</si>
  <si>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</si>
  <si>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</si>
  <si>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</si>
  <si>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</si>
  <si>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</si>
  <si>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</si>
  <si>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</si>
  <si>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</si>
  <si>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</si>
  <si>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</si>
  <si>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</si>
  <si>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</si>
  <si>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</si>
  <si>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</si>
  <si>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</si>
  <si>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</si>
  <si>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</si>
  <si>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</si>
  <si>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</si>
  <si>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</si>
  <si>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</si>
  <si>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</si>
  <si>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</si>
  <si>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</si>
  <si>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</si>
  <si>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</si>
  <si>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</si>
  <si>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</si>
  <si>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</si>
  <si>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</si>
  <si>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</si>
  <si>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</si>
  <si>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</si>
  <si>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</si>
  <si>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</si>
  <si>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</si>
  <si>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</si>
  <si>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</si>
  <si>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</si>
  <si>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</si>
  <si>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</si>
  <si>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</si>
  <si>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</si>
  <si>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</si>
  <si>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</si>
  <si>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</si>
  <si>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</si>
  <si>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</si>
  <si>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</si>
  <si>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</si>
  <si>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</si>
  <si>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</si>
  <si>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</si>
  <si>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</si>
  <si>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</si>
  <si>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</si>
  <si>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</si>
  <si>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</si>
  <si>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</si>
  <si>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</si>
  <si>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</si>
  <si>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</si>
  <si>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</si>
  <si>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</si>
  <si>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</si>
  <si>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</si>
  <si>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</si>
  <si>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</si>
  <si>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</si>
  <si>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</si>
  <si>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</si>
  <si>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</si>
  <si>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</si>
  <si>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</si>
  <si>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</si>
  <si>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</si>
  <si>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</si>
  <si>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</si>
  <si>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</si>
  <si>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</si>
  <si>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</si>
  <si>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</si>
  <si>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</si>
  <si>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</si>
  <si>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</si>
  <si>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</si>
  <si>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</si>
  <si>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</si>
  <si>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</si>
  <si>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</si>
  <si>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</si>
  <si>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</si>
  <si>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</si>
  <si>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</si>
  <si>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</si>
  <si>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</si>
  <si>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</si>
  <si>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</si>
  <si>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</si>
  <si>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</si>
  <si>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</si>
  <si>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</si>
  <si>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</si>
  <si>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</si>
  <si>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</si>
  <si>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</si>
  <si>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</si>
  <si>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</si>
  <si>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</si>
  <si>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</si>
  <si>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</si>
  <si>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</si>
  <si>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</si>
  <si>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</si>
  <si>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</si>
  <si>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</si>
  <si>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</si>
  <si>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</si>
  <si>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</si>
  <si>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</si>
  <si>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</si>
  <si>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</si>
  <si>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</si>
  <si>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</si>
  <si>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</si>
  <si>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</si>
  <si>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</si>
  <si>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</si>
  <si>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</si>
  <si>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</si>
  <si>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</si>
  <si>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</si>
  <si>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</si>
  <si>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</si>
  <si>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</si>
  <si>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</si>
  <si>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</si>
  <si>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</si>
  <si>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</si>
  <si>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</si>
  <si>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</si>
  <si>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</si>
  <si>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</si>
  <si>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</si>
  <si>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</si>
  <si>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</si>
  <si>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</si>
  <si>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</si>
  <si>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</si>
  <si>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</si>
  <si>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</si>
  <si>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</si>
  <si>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</si>
  <si>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</si>
  <si>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</si>
  <si>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</si>
  <si>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</si>
  <si>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</si>
  <si>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</si>
  <si>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</si>
  <si>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</si>
  <si>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</si>
  <si>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</si>
  <si>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</si>
  <si>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</si>
  <si>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</si>
  <si>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</si>
  <si>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</si>
  <si>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</si>
  <si>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</si>
  <si>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</si>
  <si>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</si>
  <si>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</si>
  <si>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</si>
  <si>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</si>
  <si>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</si>
  <si>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</si>
  <si>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</si>
  <si>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</si>
  <si>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</si>
  <si>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</si>
  <si>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</si>
  <si>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</si>
  <si>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</si>
  <si>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</si>
  <si>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</si>
  <si>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</si>
  <si>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</si>
  <si>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</si>
  <si>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</si>
  <si>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</si>
  <si>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</si>
  <si>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</si>
  <si>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</si>
  <si>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</si>
  <si>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</si>
  <si>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</si>
  <si>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</si>
  <si>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</si>
  <si>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</si>
  <si>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</si>
  <si>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</si>
  <si>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</si>
  <si>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</si>
  <si>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</si>
  <si>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</si>
  <si>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</si>
  <si>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</si>
  <si>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</si>
  <si>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</si>
  <si>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</si>
  <si>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</si>
  <si>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</si>
  <si>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</si>
  <si>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</si>
  <si>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</si>
  <si>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</si>
  <si>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</si>
  <si>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</si>
  <si>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</si>
  <si>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</si>
  <si>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</si>
  <si>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</si>
  <si>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</si>
  <si>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</si>
  <si>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</si>
  <si>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</si>
  <si>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</si>
  <si>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</si>
  <si>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</si>
  <si>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</si>
  <si>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</si>
  <si>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</si>
  <si>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</si>
  <si>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</si>
  <si>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</si>
  <si>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</si>
  <si>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</si>
  <si>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</si>
  <si>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</si>
  <si>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</si>
  <si>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</si>
  <si>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</si>
  <si>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</si>
  <si>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</si>
  <si>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</si>
  <si>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</si>
  <si>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</si>
  <si>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</si>
  <si>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</si>
  <si>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</si>
  <si>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</si>
  <si>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</si>
  <si>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</si>
  <si>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</si>
  <si>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</si>
  <si>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</si>
  <si>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</si>
  <si>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</si>
  <si>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</si>
  <si>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</si>
  <si>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</si>
  <si>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</si>
  <si>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</si>
  <si>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</si>
  <si>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</si>
  <si>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</si>
  <si>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</si>
  <si>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</si>
  <si>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</si>
  <si>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</si>
  <si>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</si>
  <si>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</si>
  <si>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</si>
  <si>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</si>
  <si>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</si>
  <si>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</si>
  <si>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</si>
  <si>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</si>
  <si>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</si>
  <si>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</si>
  <si>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</si>
  <si>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</si>
  <si>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</si>
  <si>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</si>
  <si>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</si>
  <si>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</si>
  <si>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</si>
  <si>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</si>
  <si>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</si>
  <si>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</si>
  <si>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</si>
  <si>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</si>
  <si>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</si>
  <si>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</si>
  <si>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</si>
  <si>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</si>
  <si>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</si>
  <si>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</si>
  <si>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</si>
  <si>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</si>
  <si>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</si>
  <si>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</si>
  <si>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</si>
  <si>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</si>
  <si>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</si>
  <si>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</si>
  <si>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</si>
  <si>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</si>
  <si>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</si>
  <si>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</si>
  <si>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</si>
  <si>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</si>
  <si>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</si>
  <si>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</si>
  <si>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</si>
  <si>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</si>
  <si>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</si>
  <si>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</si>
  <si>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</si>
  <si>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</si>
  <si>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</si>
  <si>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</si>
  <si>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</si>
  <si>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</si>
  <si>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</si>
  <si>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</si>
  <si>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</si>
  <si>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</si>
  <si>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</si>
  <si>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</si>
  <si>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</si>
  <si>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</si>
  <si>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</si>
  <si>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</si>
  <si>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</si>
  <si>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</si>
  <si>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</si>
  <si>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</si>
  <si>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</si>
  <si>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</si>
  <si>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</si>
  <si>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</si>
  <si>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</si>
  <si>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</si>
  <si>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</si>
  <si>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</si>
  <si>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</si>
  <si>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</si>
  <si>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</si>
  <si>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</si>
  <si>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</si>
  <si>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</si>
  <si>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</si>
  <si>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</si>
  <si>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</si>
  <si>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</si>
  <si>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</si>
  <si>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</si>
  <si>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</si>
  <si>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</si>
  <si>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</si>
  <si>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</si>
  <si>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</si>
  <si>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</si>
  <si>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</si>
  <si>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</si>
  <si>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</si>
  <si>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</si>
  <si>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</si>
  <si>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</si>
  <si>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</si>
  <si>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</si>
  <si>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</si>
  <si>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</si>
  <si>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</si>
  <si>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</si>
  <si>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</si>
  <si>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</si>
  <si>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</si>
  <si>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</si>
  <si>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</si>
  <si>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</si>
  <si>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</si>
  <si>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</si>
  <si>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</si>
  <si>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</si>
  <si>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</si>
  <si>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</si>
  <si>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</si>
  <si>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</si>
  <si>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</si>
  <si>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</si>
  <si>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</si>
  <si>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</si>
  <si>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</si>
  <si>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</si>
  <si>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</si>
  <si>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</si>
  <si>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</si>
  <si>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</si>
  <si>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</si>
  <si>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</si>
  <si>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</si>
  <si>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</si>
  <si>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</si>
  <si>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</si>
  <si>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</si>
  <si>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</si>
  <si>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</si>
  <si>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</si>
  <si>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</si>
  <si>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</si>
  <si>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</si>
  <si>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</si>
  <si>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</si>
  <si>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</si>
  <si>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</si>
  <si>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</si>
  <si>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</si>
  <si>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</si>
  <si>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</si>
  <si>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</si>
  <si>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</si>
  <si>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</si>
  <si>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</si>
  <si>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</si>
  <si>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</si>
  <si>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</si>
  <si>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</si>
  <si>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</si>
  <si>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</si>
  <si>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</si>
  <si>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</si>
  <si>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</si>
  <si>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</si>
  <si>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</si>
  <si>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</si>
  <si>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</si>
  <si>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</si>
  <si>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</si>
  <si>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</si>
  <si>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</si>
  <si>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</si>
  <si>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</si>
  <si>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</si>
  <si>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</si>
  <si>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</si>
  <si>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</si>
  <si>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</si>
  <si>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</si>
  <si>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</si>
  <si>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</si>
  <si>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</si>
  <si>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</si>
  <si>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</si>
  <si>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</si>
  <si>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</si>
  <si>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</si>
  <si>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</si>
  <si>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</si>
  <si>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</si>
  <si>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</si>
  <si>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</si>
  <si>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</si>
  <si>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</si>
  <si>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</si>
  <si>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</si>
  <si>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</si>
  <si>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</si>
  <si>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</si>
  <si>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</si>
  <si>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</si>
  <si>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</si>
  <si>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</si>
  <si>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</si>
  <si>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</si>
  <si>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</si>
  <si>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</si>
  <si>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</si>
  <si>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</si>
  <si>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</si>
  <si>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</si>
  <si>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</si>
  <si>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</si>
  <si>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</si>
  <si>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</si>
  <si>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</si>
  <si>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</si>
  <si>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</si>
  <si>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</si>
  <si>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</si>
  <si>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</si>
  <si>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</si>
  <si>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</si>
  <si>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</si>
  <si>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</si>
  <si>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</si>
  <si>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</si>
  <si>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</si>
  <si>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</si>
  <si>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</si>
  <si>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</si>
  <si>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</si>
  <si>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</si>
  <si>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</si>
  <si>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</si>
  <si>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</si>
  <si>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</si>
  <si>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</si>
  <si>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</si>
  <si>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</si>
  <si>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</si>
  <si>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</si>
  <si>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</si>
  <si>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</si>
  <si>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</si>
  <si>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</si>
  <si>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</si>
  <si>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</si>
  <si>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</si>
  <si>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</si>
  <si>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</si>
  <si>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</si>
  <si>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</si>
  <si>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</si>
  <si>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</si>
  <si>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</si>
  <si>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</si>
  <si>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</si>
  <si>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</si>
  <si>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</si>
  <si>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</si>
  <si>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</si>
  <si>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</si>
  <si>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</si>
  <si>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</si>
  <si>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</si>
  <si>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</si>
  <si>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</si>
  <si>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</si>
  <si>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</si>
  <si>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</si>
  <si>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</si>
  <si>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</si>
  <si>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</si>
  <si>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</si>
  <si>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</si>
  <si>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</si>
  <si>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</si>
  <si>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</si>
  <si>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</si>
  <si>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</si>
  <si>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</si>
  <si>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</si>
  <si>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</si>
  <si>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</si>
  <si>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</si>
  <si>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</si>
  <si>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</si>
  <si>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</si>
  <si>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</si>
  <si>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</si>
  <si>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</si>
  <si>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</si>
  <si>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</si>
  <si>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</si>
  <si>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</si>
  <si>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</si>
  <si>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</si>
  <si>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</si>
  <si>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</si>
  <si>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</si>
  <si>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</si>
  <si>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</si>
  <si>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</si>
  <si>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</si>
  <si>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</si>
  <si>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</si>
  <si>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</si>
  <si>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</si>
  <si>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</si>
  <si>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</si>
  <si>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</si>
  <si>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</si>
  <si>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</si>
  <si>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</si>
  <si>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</si>
  <si>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</si>
  <si>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</si>
  <si>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</si>
  <si>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</si>
  <si>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</si>
  <si>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</si>
  <si>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</si>
  <si>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</si>
  <si>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</si>
  <si>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</si>
  <si>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</si>
  <si>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</si>
  <si>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</si>
  <si>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</si>
  <si>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</si>
  <si>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</si>
  <si>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</si>
  <si>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</si>
  <si>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</si>
  <si>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</si>
  <si>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</si>
  <si>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</si>
  <si>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</si>
  <si>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</si>
  <si>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</si>
  <si>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</si>
  <si>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</si>
  <si>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</si>
  <si>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</si>
  <si>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</si>
  <si>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</si>
  <si>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</si>
  <si>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</si>
  <si>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</si>
  <si>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</si>
  <si>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</si>
  <si>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</si>
  <si>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</si>
  <si>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</si>
  <si>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</si>
  <si>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</si>
  <si>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</si>
  <si>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</si>
  <si>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</si>
  <si>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</si>
  <si>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</si>
  <si>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</si>
  <si>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</si>
  <si>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</si>
  <si>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</si>
  <si>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</si>
  <si>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</si>
  <si>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</si>
  <si>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</si>
  <si>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</si>
  <si>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</si>
  <si>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</si>
  <si>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</si>
  <si>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</si>
  <si>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</si>
  <si>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</si>
  <si>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</si>
  <si>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</si>
  <si>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</si>
  <si>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</si>
  <si>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</si>
  <si>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</si>
  <si>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</si>
  <si>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</si>
  <si>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</si>
  <si>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</si>
  <si>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</si>
  <si>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</si>
  <si>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</si>
  <si>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</si>
  <si>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</si>
  <si>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</si>
  <si>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</si>
  <si>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</si>
  <si>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</si>
  <si>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</si>
  <si>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</si>
  <si>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</si>
  <si>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</si>
  <si>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</si>
  <si>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</si>
  <si>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</si>
  <si>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</si>
  <si>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</si>
  <si>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</si>
  <si>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</si>
  <si>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</si>
  <si>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</si>
  <si>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</si>
  <si>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</si>
  <si>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</si>
  <si>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</si>
  <si>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</si>
  <si>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</si>
  <si>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</si>
  <si>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</si>
  <si>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</si>
  <si>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</si>
  <si>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</si>
  <si>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</si>
  <si>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</si>
  <si>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</si>
  <si>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</si>
  <si>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</si>
  <si>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</si>
  <si>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</si>
  <si>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</si>
  <si>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</si>
  <si>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</si>
  <si>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</si>
  <si>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</si>
  <si>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</si>
  <si>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</si>
  <si>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</si>
  <si>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</si>
  <si>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</si>
  <si>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</si>
  <si>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</si>
  <si>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</si>
  <si>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</si>
  <si>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</si>
  <si>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</si>
  <si>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</si>
  <si>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</si>
  <si>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</si>
  <si>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</si>
  <si>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</si>
  <si>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</si>
  <si>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</si>
  <si>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</si>
  <si>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</si>
  <si>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</si>
  <si>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</si>
  <si>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</si>
  <si>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</si>
  <si>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</si>
  <si>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</si>
  <si>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</si>
  <si>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</si>
  <si>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</si>
  <si>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</si>
  <si>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</si>
  <si>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</si>
  <si>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</si>
  <si>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</si>
  <si>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</si>
  <si>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</si>
  <si>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</si>
  <si>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</si>
  <si>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</si>
  <si>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</si>
  <si>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</si>
  <si>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</si>
  <si>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</si>
  <si>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</si>
  <si>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</si>
  <si>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</si>
  <si>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</si>
  <si>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</si>
  <si>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</si>
  <si>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</si>
  <si>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</si>
  <si>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</si>
  <si>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</si>
  <si>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</si>
  <si>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</si>
  <si>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</si>
  <si>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</si>
  <si>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</si>
  <si>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</si>
  <si>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</si>
  <si>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</si>
  <si>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</si>
  <si>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</si>
  <si>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</si>
  <si>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</si>
  <si>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</si>
  <si>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</si>
  <si>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</si>
  <si>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</si>
  <si>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</si>
  <si>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</si>
  <si>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</si>
  <si>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</si>
  <si>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</si>
  <si>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</si>
  <si>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</si>
  <si>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</si>
  <si>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</si>
  <si>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</si>
  <si>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</si>
  <si>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</si>
  <si>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</si>
  <si>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</si>
  <si>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</si>
  <si>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</si>
  <si>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</si>
  <si>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</si>
  <si>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</si>
  <si>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</si>
  <si>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</si>
  <si>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</si>
  <si>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</si>
  <si>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</si>
  <si>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</si>
  <si>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</si>
  <si>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</si>
  <si>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</si>
  <si>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</si>
  <si>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</si>
  <si>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</si>
  <si>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</si>
  <si>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</si>
  <si>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</si>
  <si>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</si>
  <si>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</si>
  <si>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</si>
  <si>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</si>
  <si>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</si>
  <si>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</si>
  <si>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</si>
  <si>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</si>
  <si>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</si>
  <si>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</si>
  <si>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</si>
  <si>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</si>
  <si>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</si>
  <si>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</si>
  <si>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</si>
  <si>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</si>
  <si>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</si>
  <si>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</si>
  <si>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</si>
  <si>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</si>
  <si>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</si>
  <si>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</si>
  <si>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</si>
  <si>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</si>
  <si>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</si>
  <si>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</si>
  <si>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</si>
  <si>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</si>
  <si>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</si>
  <si>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</si>
  <si>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</si>
  <si>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</si>
  <si>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</si>
  <si>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</si>
  <si>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</si>
  <si>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</si>
  <si>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</si>
  <si>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</si>
  <si>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</si>
  <si>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</si>
  <si>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</si>
  <si>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</si>
  <si>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</si>
  <si>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</si>
  <si>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</si>
  <si>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</si>
  <si>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</si>
  <si>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</si>
  <si>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</si>
  <si>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</si>
  <si>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</si>
  <si>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</si>
  <si>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</si>
  <si>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</si>
  <si>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</si>
  <si>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</si>
  <si>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</si>
  <si>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</si>
  <si>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</si>
  <si>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</si>
  <si>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</si>
  <si>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</si>
  <si>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</si>
  <si>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</si>
  <si>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</si>
  <si>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</si>
  <si>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</si>
  <si>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</si>
  <si>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</si>
  <si>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</si>
  <si>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</si>
  <si>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</si>
  <si>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</si>
  <si>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</si>
  <si>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</si>
  <si>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</si>
  <si>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</si>
  <si>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</si>
  <si>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</si>
  <si>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</si>
  <si>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</si>
  <si>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</si>
  <si>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</si>
  <si>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</si>
  <si>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</si>
  <si>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</si>
  <si>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</si>
  <si>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</si>
  <si>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</si>
  <si>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</si>
  <si>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</si>
  <si>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</si>
  <si>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</si>
  <si>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</si>
  <si>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</si>
  <si>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</si>
  <si>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</si>
  <si>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</si>
  <si>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</si>
  <si>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</si>
  <si>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</si>
  <si>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</si>
  <si>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</si>
  <si>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</si>
  <si>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</si>
  <si>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</si>
  <si>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</si>
  <si>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</si>
  <si>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</si>
  <si>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</si>
  <si>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</si>
  <si>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</si>
  <si>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</si>
  <si>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</si>
  <si>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</si>
  <si>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</si>
  <si>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</si>
  <si>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</si>
  <si>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</si>
  <si>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</si>
  <si>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</si>
  <si>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</si>
  <si>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</si>
  <si>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</si>
  <si>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</si>
  <si>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</si>
  <si>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</si>
  <si>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</si>
  <si>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</si>
  <si>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</si>
  <si>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</si>
  <si>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</si>
  <si>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</si>
  <si>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</si>
  <si>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</si>
  <si>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</si>
  <si>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</si>
  <si>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</si>
  <si>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</si>
  <si>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</si>
  <si>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</si>
  <si>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</si>
  <si>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</si>
  <si>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</si>
  <si>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</si>
  <si>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</si>
  <si>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</si>
  <si>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</si>
  <si>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</si>
  <si>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</si>
  <si>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</si>
  <si>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</si>
  <si>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</si>
  <si>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</si>
  <si>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</si>
  <si>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</si>
  <si>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</si>
  <si>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</si>
  <si>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</si>
  <si>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</si>
  <si>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</si>
  <si>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</si>
  <si>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</si>
  <si>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</si>
  <si>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</si>
  <si>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</si>
  <si>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</si>
  <si>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</si>
  <si>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</si>
  <si>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</si>
  <si>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</si>
  <si>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</si>
  <si>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</si>
  <si>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</si>
  <si>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</si>
  <si>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</si>
  <si>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</si>
  <si>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</si>
  <si>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</si>
  <si>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</si>
  <si>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</si>
  <si>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</si>
  <si>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</si>
  <si>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</si>
  <si>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</si>
  <si>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</si>
  <si>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</si>
  <si>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</si>
  <si>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</si>
  <si>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</si>
  <si>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</si>
  <si>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</si>
  <si>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</si>
  <si>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</si>
  <si>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</si>
  <si>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</si>
  <si>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</si>
  <si>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</si>
  <si>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</si>
  <si>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</si>
  <si>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</si>
  <si>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</si>
  <si>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</si>
  <si>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</si>
  <si>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</si>
  <si>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</si>
  <si>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</si>
  <si>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</si>
  <si>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</si>
  <si>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</si>
  <si>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</si>
  <si>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</si>
  <si>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</si>
  <si>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</si>
  <si>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</si>
  <si>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</si>
  <si>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</si>
  <si>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</si>
  <si>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</si>
  <si>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</si>
  <si>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</si>
  <si>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</si>
  <si>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</si>
  <si>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</si>
  <si>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</si>
  <si>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</si>
  <si>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</si>
  <si>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</si>
  <si>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</si>
  <si>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</si>
  <si>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</si>
  <si>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</si>
  <si>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</si>
  <si>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</si>
  <si>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</si>
  <si>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</si>
  <si>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</si>
  <si>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</si>
  <si>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</si>
  <si>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</si>
  <si>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</si>
  <si>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</si>
  <si>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</si>
  <si>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</si>
  <si>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</si>
  <si>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</si>
  <si>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</si>
  <si>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</si>
  <si>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</si>
  <si>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</si>
  <si>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</si>
  <si>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</si>
  <si>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</si>
  <si>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</si>
  <si>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</si>
  <si>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</si>
  <si>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</si>
  <si>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</si>
  <si>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</si>
  <si>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</si>
  <si>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</si>
  <si>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</si>
  <si>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</si>
  <si>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</si>
  <si>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</si>
  <si>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</si>
  <si>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</si>
  <si>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</si>
  <si>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</si>
  <si>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</si>
  <si>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</si>
  <si>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</si>
  <si>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</si>
  <si>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</si>
  <si>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</si>
  <si>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</si>
  <si>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</si>
  <si>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</si>
  <si>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</si>
  <si>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</si>
  <si>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</si>
  <si>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</si>
  <si>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</si>
  <si>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</si>
  <si>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</si>
  <si>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</si>
  <si>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</si>
  <si>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</si>
  <si>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</si>
  <si>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</si>
  <si>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</si>
  <si>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</si>
  <si>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</si>
  <si>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</si>
  <si>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</si>
  <si>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</si>
  <si>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</si>
  <si>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</si>
  <si>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</si>
  <si>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</si>
  <si>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</si>
  <si>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</si>
  <si>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</si>
  <si>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</si>
  <si>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</si>
  <si>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</si>
  <si>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</si>
  <si>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</si>
  <si>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</si>
  <si>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</si>
  <si>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</si>
  <si>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</si>
  <si>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</si>
  <si>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</si>
  <si>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</si>
  <si>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</si>
  <si>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</si>
  <si>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</si>
  <si>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</si>
  <si>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</si>
  <si>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</si>
  <si>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</si>
  <si>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</si>
  <si>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</si>
  <si>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</si>
  <si>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</si>
  <si>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</si>
  <si>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</si>
  <si>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</si>
  <si>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</si>
  <si>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</si>
  <si>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</si>
  <si>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</si>
  <si>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</si>
  <si>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</si>
  <si>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</si>
  <si>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</si>
  <si>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</si>
  <si>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</si>
  <si>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</si>
  <si>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</si>
  <si>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</si>
  <si>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</si>
  <si>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</si>
  <si>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</si>
  <si>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</si>
  <si>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</si>
  <si>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</si>
  <si>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</si>
  <si>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</si>
  <si>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</si>
  <si>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</si>
  <si>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</si>
  <si>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</si>
  <si>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</si>
  <si>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</si>
  <si>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</si>
  <si>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</si>
  <si>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</si>
  <si>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</si>
  <si>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</si>
  <si>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</si>
  <si>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</si>
  <si>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</si>
  <si>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</si>
  <si>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</si>
  <si>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</si>
  <si>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</si>
  <si>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</si>
  <si>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</si>
  <si>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</si>
  <si>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</si>
  <si>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</si>
  <si>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</si>
  <si>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</si>
  <si>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</si>
  <si>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</si>
  <si>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</si>
  <si>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</si>
  <si>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</si>
  <si>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</si>
  <si>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</si>
  <si>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</si>
  <si>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</si>
  <si>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</si>
  <si>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</si>
  <si>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</si>
  <si>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</si>
  <si>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</si>
  <si>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</si>
  <si>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</si>
  <si>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</si>
  <si>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</si>
  <si>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</si>
  <si>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</si>
  <si>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</si>
  <si>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</si>
  <si>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</si>
  <si>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</si>
  <si>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</si>
  <si>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</si>
  <si>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</si>
  <si>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</si>
  <si>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</si>
  <si>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</si>
  <si>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</si>
  <si>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</si>
  <si>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</si>
  <si>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</si>
  <si>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</si>
  <si>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</si>
  <si>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</si>
  <si>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</si>
  <si>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</si>
  <si>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</si>
  <si>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</si>
  <si>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</si>
  <si>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</si>
  <si>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</si>
  <si>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</si>
  <si>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</si>
  <si>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</si>
  <si>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</si>
  <si>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</si>
  <si>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</si>
  <si>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</si>
  <si>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</si>
  <si>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</si>
  <si>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</si>
  <si>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</si>
  <si>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</si>
  <si>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</si>
  <si>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</si>
  <si>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</si>
  <si>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</si>
  <si>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</si>
  <si>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</si>
  <si>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</si>
  <si>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</si>
  <si>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</si>
  <si>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</si>
  <si>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</si>
  <si>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</si>
  <si>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</si>
  <si>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</si>
  <si>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</si>
  <si>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</si>
  <si>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</si>
  <si>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</si>
  <si>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</si>
  <si>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</si>
  <si>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</si>
  <si>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</si>
  <si>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</si>
  <si>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</si>
  <si>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</si>
  <si>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</si>
  <si>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</si>
  <si>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</si>
  <si>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</si>
  <si>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</si>
  <si>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</si>
  <si>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</si>
  <si>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</si>
  <si>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</si>
  <si>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</si>
  <si>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</si>
  <si>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</si>
  <si>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</si>
  <si>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</si>
  <si>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</si>
  <si>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</si>
  <si>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</si>
  <si>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</si>
  <si>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</si>
  <si>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</si>
  <si>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</si>
  <si>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</si>
  <si>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</si>
  <si>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</si>
  <si>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</si>
  <si>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</si>
  <si>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</si>
  <si>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</si>
  <si>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</si>
  <si>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</si>
  <si>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</si>
  <si>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</si>
  <si>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</si>
  <si>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</si>
  <si>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</si>
  <si>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</si>
  <si>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</si>
  <si>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</si>
  <si>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</si>
  <si>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</si>
  <si>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</si>
  <si>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</si>
  <si>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</si>
  <si>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</si>
  <si>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</si>
  <si>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</si>
  <si>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</si>
  <si>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</si>
  <si>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</si>
  <si>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</si>
  <si>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</si>
  <si>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</si>
  <si>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</si>
  <si>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</si>
  <si>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</si>
  <si>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</si>
  <si>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</si>
  <si>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</si>
  <si>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</si>
  <si>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</si>
  <si>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</si>
  <si>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</si>
  <si>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</si>
  <si>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</si>
  <si>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</si>
  <si>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</si>
  <si>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</si>
  <si>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</si>
  <si>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</si>
  <si>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</si>
  <si>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</si>
  <si>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</si>
  <si>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</si>
  <si>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</si>
  <si>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</si>
  <si>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</si>
  <si>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</si>
  <si>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</si>
  <si>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</si>
  <si>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</si>
  <si>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</si>
  <si>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</si>
  <si>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</si>
  <si>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</si>
  <si>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</si>
  <si>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</si>
  <si>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</si>
  <si>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</si>
  <si>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</si>
  <si>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</si>
  <si>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</si>
  <si>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</si>
  <si>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</si>
  <si>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</si>
  <si>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</si>
  <si>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</si>
  <si>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</si>
  <si>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</si>
  <si>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</si>
  <si>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</si>
  <si>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</si>
  <si>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</si>
  <si>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</si>
  <si>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</si>
  <si>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</si>
  <si>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</si>
  <si>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</si>
  <si>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</si>
  <si>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</si>
  <si>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</si>
  <si>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</si>
  <si>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</si>
  <si>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</si>
  <si>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</si>
  <si>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</si>
  <si>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</si>
  <si>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</si>
  <si>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</si>
  <si>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</si>
  <si>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</si>
  <si>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</si>
  <si>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</si>
  <si>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</si>
  <si>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</si>
  <si>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</si>
  <si>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</si>
  <si>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</si>
  <si>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</si>
  <si>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</si>
  <si>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</si>
  <si>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</si>
  <si>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</si>
  <si>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</si>
  <si>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</si>
  <si>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</si>
  <si>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</si>
  <si>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</si>
  <si>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</si>
  <si>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</si>
  <si>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</si>
  <si>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</si>
  <si>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</si>
  <si>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</si>
  <si>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</si>
  <si>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</si>
  <si>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</si>
  <si>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</si>
  <si>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</si>
  <si>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</si>
  <si>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</si>
  <si>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</si>
  <si>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</si>
  <si>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</si>
  <si>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</si>
  <si>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</si>
  <si>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</si>
  <si>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</si>
  <si>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</si>
  <si>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</si>
  <si>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</si>
  <si>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</si>
  <si>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</si>
  <si>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</si>
  <si>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</si>
  <si>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</si>
  <si>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</si>
  <si>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</si>
  <si>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</si>
  <si>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</si>
  <si>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</si>
  <si>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</si>
  <si>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</si>
  <si>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</si>
  <si>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</si>
  <si>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</si>
  <si>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</si>
  <si>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</si>
  <si>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</si>
  <si>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</si>
  <si>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</si>
  <si>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</si>
  <si>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</si>
  <si>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</si>
  <si>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</si>
  <si>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</si>
  <si>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</si>
  <si>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</si>
  <si>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</si>
  <si>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</si>
  <si>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</si>
  <si>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</si>
  <si>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</si>
  <si>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</si>
  <si>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</si>
  <si>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</si>
  <si>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</si>
  <si>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</si>
  <si>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</si>
  <si>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</si>
  <si>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</si>
  <si>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</si>
  <si>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</si>
  <si>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</si>
  <si>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</si>
  <si>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</si>
  <si>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</si>
  <si>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</si>
  <si>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</si>
  <si>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</si>
  <si>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</si>
  <si>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</si>
  <si>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</si>
  <si>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</si>
  <si>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</si>
  <si>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</si>
  <si>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</si>
  <si>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</si>
  <si>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</si>
  <si>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</si>
  <si>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</si>
  <si>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</si>
  <si>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</si>
  <si>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</si>
  <si>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</si>
  <si>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</si>
  <si>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</si>
  <si>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</si>
  <si>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</si>
  <si>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</si>
  <si>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</si>
  <si>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</si>
  <si>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</si>
  <si>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</si>
  <si>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</si>
  <si>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</si>
  <si>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</si>
  <si>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</si>
  <si>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</si>
  <si>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</si>
  <si>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</si>
  <si>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</si>
  <si>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</si>
  <si>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</si>
  <si>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</si>
  <si>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</si>
  <si>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</si>
  <si>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</si>
  <si>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</si>
  <si>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</si>
  <si>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</si>
  <si>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</si>
  <si>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</si>
  <si>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</si>
  <si>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</si>
  <si>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</si>
  <si>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</si>
  <si>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</si>
  <si>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</si>
  <si>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</si>
  <si>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</si>
  <si>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</si>
  <si>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</si>
  <si>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</si>
  <si>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</si>
  <si>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</si>
  <si>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</si>
  <si>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</si>
  <si>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</si>
  <si>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</si>
  <si>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</si>
  <si>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</si>
  <si>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</si>
  <si>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</si>
  <si>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</si>
  <si>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</si>
  <si>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</si>
  <si>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</si>
  <si>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</si>
  <si>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</si>
  <si>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</si>
  <si>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</si>
  <si>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</si>
  <si>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</si>
  <si>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</si>
  <si>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</si>
  <si>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</si>
  <si>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</si>
  <si>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</si>
  <si>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</si>
  <si>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</si>
  <si>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</si>
  <si>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</si>
  <si>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</si>
  <si>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</si>
  <si>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</si>
  <si>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</si>
  <si>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</si>
  <si>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</si>
  <si>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</si>
  <si>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</si>
  <si>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</si>
  <si>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</si>
  <si>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</si>
  <si>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</si>
  <si>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</si>
  <si>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</si>
  <si>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</si>
  <si>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</si>
  <si>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</si>
  <si>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</si>
  <si>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</si>
  <si>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</si>
  <si>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</si>
  <si>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</si>
  <si>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</si>
  <si>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</si>
  <si>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</si>
  <si>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</si>
  <si>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</si>
  <si>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</si>
  <si>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</si>
  <si>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</si>
  <si>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</si>
  <si>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</si>
  <si>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</si>
  <si>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</si>
  <si>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</si>
  <si>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</si>
  <si>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</si>
  <si>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</si>
  <si>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</si>
  <si>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</si>
  <si>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</si>
  <si>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</si>
  <si>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</si>
  <si>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</si>
  <si>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</si>
  <si>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</si>
  <si>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</si>
  <si>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</si>
  <si>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</si>
  <si>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</si>
  <si>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</si>
  <si>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</si>
  <si>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</si>
  <si>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</si>
  <si>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</si>
  <si>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</si>
  <si>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</si>
  <si>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</si>
  <si>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</si>
  <si>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</si>
  <si>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</si>
  <si>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</si>
  <si>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</si>
  <si>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</si>
  <si>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</si>
  <si>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</si>
  <si>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</si>
  <si>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</si>
  <si>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</si>
  <si>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</si>
  <si>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</si>
  <si>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</si>
  <si>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</si>
  <si>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</si>
  <si>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</si>
  <si>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</si>
  <si>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</si>
  <si>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</si>
  <si>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</si>
  <si>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</si>
  <si>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</si>
  <si>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</si>
  <si>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</si>
  <si>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</si>
  <si>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</si>
  <si>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</si>
  <si>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</si>
  <si>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</si>
  <si>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</si>
  <si>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</si>
  <si>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</si>
  <si>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</si>
  <si>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</si>
  <si>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</si>
  <si>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</si>
  <si>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</si>
  <si>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</si>
  <si>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</si>
  <si>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</si>
  <si>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</si>
  <si>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</si>
  <si>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</si>
  <si>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</si>
  <si>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</si>
  <si>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</si>
  <si>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</si>
  <si>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</si>
  <si>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</si>
  <si>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</si>
  <si>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</si>
  <si>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</si>
  <si>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</si>
  <si>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</si>
  <si>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</si>
  <si>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</si>
  <si>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</si>
  <si>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</si>
  <si>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</si>
  <si>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</si>
  <si>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</si>
  <si>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</si>
  <si>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</si>
  <si>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</si>
  <si>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</si>
  <si>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</si>
  <si>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</si>
  <si>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</si>
  <si>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</si>
  <si>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</si>
  <si>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</si>
  <si>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</si>
  <si>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</si>
  <si>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</si>
  <si>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</si>
  <si>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</si>
  <si>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</si>
  <si>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</si>
  <si>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</si>
  <si>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</si>
  <si>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</si>
  <si>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</si>
  <si>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</si>
  <si>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</si>
  <si>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</si>
  <si>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</si>
  <si>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</si>
  <si>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</si>
  <si>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</si>
  <si>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</si>
  <si>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</si>
  <si>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</si>
  <si>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</si>
  <si>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</si>
  <si>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</si>
  <si>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</si>
  <si>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</si>
  <si>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</si>
  <si>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</si>
  <si>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</si>
  <si>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</si>
  <si>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</si>
  <si>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</si>
  <si>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</si>
  <si>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</si>
  <si>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</si>
  <si>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</si>
  <si>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</si>
  <si>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</si>
  <si>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</si>
  <si>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</si>
  <si>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</si>
  <si>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</si>
  <si>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</si>
  <si>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</si>
  <si>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</si>
  <si>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</si>
  <si>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</si>
  <si>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</si>
  <si>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</si>
  <si>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</si>
  <si>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</si>
  <si>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</si>
  <si>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</si>
  <si>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</si>
  <si>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</si>
  <si>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</si>
  <si>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</si>
  <si>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</si>
  <si>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</si>
  <si>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</si>
  <si>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</si>
  <si>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</si>
  <si>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</si>
  <si>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</si>
  <si>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</si>
  <si>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</si>
  <si>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</si>
  <si>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</si>
  <si>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</si>
  <si>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</si>
  <si>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</si>
  <si>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</si>
  <si>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</si>
  <si>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</si>
  <si>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</si>
  <si>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</si>
  <si>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</si>
  <si>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</si>
  <si>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</si>
  <si>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</si>
  <si>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</si>
  <si>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</si>
  <si>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</si>
  <si>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</si>
  <si>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</si>
  <si>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</si>
  <si>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</si>
  <si>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</si>
  <si>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</si>
  <si>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</si>
  <si>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</si>
  <si>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</si>
  <si>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</si>
  <si>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</si>
  <si>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</si>
  <si>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</si>
  <si>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</si>
  <si>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</si>
  <si>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</si>
  <si>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</si>
  <si>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</si>
  <si>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</si>
  <si>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</si>
  <si>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</si>
  <si>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</si>
  <si>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</si>
  <si>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</si>
  <si>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</si>
  <si>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</si>
  <si>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</si>
  <si>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</si>
  <si>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</si>
  <si>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</si>
  <si>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</si>
  <si>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</si>
  <si>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</si>
  <si>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</si>
  <si>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</si>
  <si>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</si>
  <si>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</si>
  <si>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</si>
  <si>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</si>
  <si>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</si>
  <si>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</si>
  <si>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</si>
  <si>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</si>
  <si>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</si>
  <si>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</si>
  <si>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</si>
  <si>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</si>
  <si>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</si>
  <si>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</si>
  <si>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</si>
  <si>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</si>
  <si>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</si>
  <si>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</si>
  <si>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</si>
  <si>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</si>
  <si>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</si>
  <si>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</si>
  <si>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</si>
  <si>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</si>
  <si>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</si>
  <si>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</si>
  <si>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</si>
  <si>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</si>
  <si>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</si>
  <si>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</si>
  <si>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</si>
  <si>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</si>
  <si>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</si>
  <si>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</si>
  <si>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</si>
  <si>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</si>
  <si>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</si>
  <si>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</si>
  <si>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</si>
  <si>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</si>
  <si>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</si>
  <si>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</si>
  <si>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</si>
  <si>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</si>
  <si>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</si>
  <si>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</si>
  <si>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</si>
  <si>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</si>
  <si>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</si>
  <si>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</si>
  <si>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</si>
  <si>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</si>
  <si>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</si>
  <si>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</si>
  <si>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</si>
  <si>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</si>
  <si>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</si>
  <si>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</si>
  <si>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</si>
  <si>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</si>
  <si>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</si>
  <si>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</si>
  <si>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</si>
  <si>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</si>
  <si>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</si>
  <si>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</si>
  <si>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</si>
  <si>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</si>
  <si>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</si>
  <si>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</si>
  <si>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</si>
  <si>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</si>
  <si>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</si>
  <si>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</si>
  <si>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</si>
  <si>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</si>
  <si>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</si>
  <si>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</si>
  <si>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</si>
  <si>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</si>
  <si>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</si>
  <si>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</si>
  <si>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</si>
  <si>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</si>
  <si>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</si>
  <si>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</si>
  <si>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</si>
  <si>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</si>
  <si>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</si>
  <si>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</si>
  <si>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</si>
  <si>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</si>
  <si>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</si>
  <si>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</si>
  <si>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</si>
  <si>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</si>
  <si>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</si>
  <si>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</si>
  <si>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</si>
  <si>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</si>
  <si>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</si>
  <si>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</si>
  <si>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</si>
  <si>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</si>
  <si>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</si>
  <si>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</si>
  <si>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</si>
  <si>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</si>
  <si>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</si>
  <si>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</si>
  <si>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</si>
  <si>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</si>
  <si>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</si>
  <si>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</si>
  <si>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</si>
  <si>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</si>
  <si>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</si>
  <si>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</si>
  <si>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</si>
  <si>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</si>
  <si>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</si>
  <si>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</si>
  <si>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</si>
  <si>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</si>
  <si>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</si>
  <si>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</si>
  <si>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</si>
  <si>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</si>
  <si>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</si>
  <si>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</si>
  <si>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</si>
  <si>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</si>
  <si>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</si>
  <si>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</si>
  <si>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</si>
  <si>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</si>
  <si>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</si>
  <si>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</si>
  <si>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</si>
  <si>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</si>
  <si>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</si>
  <si>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</si>
  <si>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</si>
  <si>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</si>
  <si>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</si>
  <si>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</si>
  <si>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</si>
  <si>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</si>
  <si>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</si>
  <si>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</si>
  <si>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</si>
  <si>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</si>
  <si>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</si>
  <si>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</si>
  <si>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</si>
  <si>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</si>
  <si>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</si>
  <si>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</si>
  <si>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</si>
  <si>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</si>
  <si>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</si>
  <si>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</si>
  <si>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</si>
  <si>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</si>
  <si>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</si>
  <si>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</si>
  <si>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</si>
  <si>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</si>
  <si>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</si>
  <si>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</si>
  <si>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</si>
  <si>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</si>
  <si>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</si>
  <si>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</si>
  <si>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</si>
  <si>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</si>
  <si>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</si>
  <si>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</si>
  <si>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</si>
  <si>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</si>
  <si>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</si>
  <si>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</si>
  <si>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</si>
  <si>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</si>
  <si>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</si>
  <si>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</si>
  <si>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</si>
  <si>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</si>
  <si>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</si>
  <si>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</si>
  <si>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</si>
  <si>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</si>
  <si>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</si>
  <si>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</si>
  <si>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</si>
  <si>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</si>
  <si>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</si>
  <si>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</si>
  <si>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</si>
  <si>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</si>
  <si>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</si>
  <si>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</si>
  <si>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</si>
  <si>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</si>
  <si>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</si>
  <si>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</si>
  <si>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</si>
  <si>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</si>
  <si>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</si>
  <si>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</si>
  <si>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</si>
  <si>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</si>
  <si>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</si>
  <si>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</si>
  <si>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</si>
  <si>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</si>
  <si>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</si>
  <si>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</si>
  <si>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</si>
  <si>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</si>
  <si>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</si>
  <si>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</si>
  <si>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</si>
  <si>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</si>
  <si>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</si>
  <si>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</si>
  <si>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</si>
  <si>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</si>
  <si>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</si>
  <si>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</si>
  <si>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</si>
  <si>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</si>
  <si>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</si>
  <si>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</si>
  <si>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</si>
  <si>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</si>
  <si>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</si>
  <si>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</si>
  <si>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</si>
  <si>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</si>
  <si>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</si>
  <si>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</si>
  <si>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</si>
  <si>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</si>
  <si>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</si>
  <si>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</si>
  <si>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</si>
  <si>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</si>
  <si>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</si>
  <si>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</si>
  <si>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</si>
  <si>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</si>
  <si>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</si>
  <si>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</si>
  <si>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</si>
  <si>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</si>
  <si>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</si>
  <si>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</si>
  <si>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</si>
  <si>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</si>
  <si>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</si>
  <si>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</si>
  <si>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</si>
  <si>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</si>
  <si>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</si>
  <si>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</si>
  <si>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</si>
  <si>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</si>
  <si>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</si>
  <si>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</si>
  <si>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</si>
  <si>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</si>
  <si>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</si>
  <si>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</si>
  <si>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</si>
  <si>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</si>
  <si>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</si>
  <si>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</si>
  <si>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</si>
  <si>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</si>
  <si>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</si>
  <si>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</si>
  <si>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</si>
  <si>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</si>
  <si>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</si>
  <si>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</si>
  <si>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</si>
  <si>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</si>
  <si>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</si>
  <si>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</si>
  <si>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</si>
  <si>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</si>
  <si>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</si>
  <si>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</si>
  <si>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</si>
  <si>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</si>
  <si>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</si>
  <si>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</si>
  <si>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</si>
  <si>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</si>
  <si>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</si>
  <si>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</si>
  <si>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</si>
  <si>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</si>
  <si>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</si>
  <si>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</si>
  <si>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</si>
  <si>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</si>
  <si>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</si>
  <si>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</si>
  <si>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</si>
  <si>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</si>
  <si>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</si>
  <si>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</si>
  <si>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</si>
  <si>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</si>
  <si>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</si>
  <si>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</si>
  <si>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</si>
  <si>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</si>
  <si>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</si>
  <si>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</si>
  <si>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</si>
  <si>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</si>
  <si>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</si>
  <si>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</si>
  <si>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</si>
  <si>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</si>
  <si>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</si>
  <si>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</si>
  <si>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</si>
  <si>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</si>
  <si>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</si>
  <si>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</si>
  <si>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</si>
  <si>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</si>
  <si>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</si>
  <si>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</si>
  <si>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</si>
  <si>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</si>
  <si>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</si>
  <si>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</si>
  <si>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</si>
  <si>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</si>
  <si>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</si>
  <si>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</si>
  <si>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</si>
  <si>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</si>
  <si>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</si>
  <si>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</si>
  <si>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</si>
  <si>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</si>
  <si>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</si>
  <si>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</si>
  <si>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</si>
  <si>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</si>
  <si>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</si>
  <si>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</si>
  <si>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</si>
  <si>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</si>
  <si>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</si>
  <si>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</si>
  <si>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</si>
  <si>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</si>
  <si>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</si>
  <si>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</si>
  <si>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</si>
  <si>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</si>
  <si>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</si>
  <si>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</si>
  <si>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</si>
  <si>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</si>
  <si>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</si>
  <si>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</si>
  <si>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</si>
  <si>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</si>
  <si>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</si>
  <si>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</si>
  <si>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</si>
  <si>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</si>
  <si>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</si>
  <si>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</si>
  <si>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</si>
  <si>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</si>
  <si>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</si>
  <si>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</si>
  <si>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</si>
  <si>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</si>
  <si>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</si>
  <si>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</si>
  <si>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</si>
  <si>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</si>
  <si>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</si>
  <si>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</si>
  <si>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</si>
  <si>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</si>
  <si>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</si>
  <si>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</si>
  <si>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</si>
  <si>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</si>
  <si>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</si>
  <si>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</si>
  <si>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</si>
  <si>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</si>
  <si>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</si>
  <si>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</si>
  <si>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</si>
  <si>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</si>
  <si>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</si>
  <si>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</si>
  <si>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</si>
  <si>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</si>
  <si>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</si>
  <si>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</si>
  <si>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</si>
  <si>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</si>
  <si>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</si>
  <si>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</si>
  <si>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</si>
  <si>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</si>
  <si>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</si>
  <si>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</si>
  <si>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</si>
  <si>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</si>
  <si>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</si>
  <si>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</si>
  <si>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</si>
  <si>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</si>
  <si>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</si>
  <si>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</si>
  <si>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</si>
  <si>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</si>
  <si>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</si>
  <si>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</si>
  <si>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</si>
  <si>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</si>
  <si>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</si>
  <si>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</si>
  <si>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</si>
  <si>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</si>
  <si>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</si>
  <si>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</si>
  <si>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</si>
  <si>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</si>
  <si>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</si>
  <si>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</si>
  <si>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</si>
  <si>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</si>
  <si>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</si>
  <si>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</si>
  <si>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</si>
  <si>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</si>
  <si>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</si>
  <si>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</si>
  <si>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</si>
  <si>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</si>
  <si>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</si>
  <si>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</si>
  <si>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</si>
  <si>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</si>
  <si>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</si>
  <si>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</si>
  <si>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</si>
  <si>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</si>
  <si>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</si>
  <si>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</si>
  <si>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</si>
  <si>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</si>
  <si>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</si>
  <si>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</si>
  <si>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</si>
  <si>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</si>
  <si>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</si>
  <si>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</si>
  <si>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</si>
  <si>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</si>
  <si>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</si>
  <si>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</si>
  <si>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</si>
  <si>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</si>
  <si>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</si>
  <si>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</si>
  <si>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</si>
  <si>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</si>
  <si>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</si>
  <si>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</si>
  <si>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</si>
  <si>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</si>
  <si>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</si>
  <si>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</si>
  <si>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</si>
  <si>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</si>
  <si>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</si>
  <si>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</si>
  <si>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</si>
  <si>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</si>
  <si>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</si>
  <si>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</si>
  <si>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</si>
  <si>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</si>
  <si>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</si>
  <si>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</si>
  <si>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</si>
  <si>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</si>
  <si>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</si>
  <si>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</si>
  <si>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</si>
  <si>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</si>
  <si>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</si>
  <si>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</si>
  <si>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</si>
  <si>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</si>
  <si>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</si>
  <si>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</si>
  <si>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</si>
  <si>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</si>
  <si>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</si>
  <si>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</si>
  <si>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</si>
  <si>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</si>
  <si>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</si>
  <si>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</si>
  <si>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</si>
  <si>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</si>
  <si>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</si>
  <si>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</si>
  <si>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</si>
  <si>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</si>
  <si>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</si>
  <si>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</si>
  <si>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</si>
  <si>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</si>
  <si>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</si>
  <si>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</si>
  <si>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</si>
  <si>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</si>
  <si>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</si>
  <si>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</si>
  <si>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</si>
  <si>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</si>
  <si>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</si>
  <si>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</si>
  <si>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</si>
  <si>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</si>
  <si>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</si>
  <si>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</si>
  <si>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</si>
  <si>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</si>
  <si>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</si>
  <si>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</si>
  <si>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</si>
  <si>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</si>
  <si>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</si>
  <si>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</si>
  <si>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</si>
  <si>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</si>
  <si>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</si>
  <si>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</si>
  <si>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</si>
  <si>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</si>
  <si>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</si>
  <si>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</si>
  <si>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</si>
  <si>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</si>
  <si>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</si>
  <si>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</si>
  <si>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</si>
  <si>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</si>
  <si>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</si>
  <si>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</si>
  <si>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</si>
  <si>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</si>
  <si>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</si>
  <si>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</si>
  <si>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</si>
  <si>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</si>
  <si>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</si>
  <si>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</si>
  <si>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</si>
  <si>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</si>
  <si>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</si>
  <si>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</si>
  <si>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</si>
  <si>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</si>
  <si>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</si>
  <si>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</si>
  <si>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</si>
  <si>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</si>
  <si>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</si>
  <si>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</si>
  <si>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</si>
  <si>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</si>
  <si>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</si>
  <si>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</si>
  <si>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</si>
  <si>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</si>
  <si>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</si>
  <si>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</si>
  <si>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</si>
  <si>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</si>
  <si>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</si>
  <si>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</si>
  <si>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</si>
  <si>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</si>
  <si>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</si>
  <si>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</si>
  <si>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</si>
  <si>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</si>
  <si>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</si>
  <si>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</si>
  <si>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</si>
  <si>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</si>
  <si>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</si>
  <si>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</si>
  <si>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</si>
  <si>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</si>
  <si>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</si>
  <si>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</si>
  <si>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</si>
  <si>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</si>
  <si>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</si>
  <si>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</si>
  <si>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</si>
  <si>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</si>
  <si>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</si>
  <si>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</si>
  <si>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</si>
  <si>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</si>
  <si>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</si>
  <si>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</si>
  <si>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</si>
  <si>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</si>
  <si>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</si>
  <si>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</si>
  <si>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</si>
  <si>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</si>
  <si>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</si>
  <si>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</si>
  <si>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</si>
  <si>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</si>
  <si>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</si>
  <si>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</si>
  <si>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</si>
  <si>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</si>
  <si>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</si>
  <si>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</si>
  <si>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</si>
  <si>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</si>
  <si>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</si>
  <si>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</si>
  <si>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</si>
  <si>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</si>
  <si>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</si>
  <si>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</si>
  <si>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</si>
  <si>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</si>
  <si>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</si>
  <si>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</si>
  <si>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</si>
  <si>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</si>
  <si>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</si>
  <si>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</si>
  <si>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</si>
  <si>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</si>
  <si>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</si>
  <si>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</si>
  <si>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</si>
  <si>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</si>
  <si>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</si>
  <si>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</si>
  <si>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</si>
  <si>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</si>
  <si>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</si>
  <si>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</si>
  <si>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</si>
  <si>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</si>
  <si>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</si>
  <si>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</si>
  <si>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</si>
  <si>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</si>
  <si>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</si>
  <si>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</si>
  <si>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</si>
  <si>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</si>
  <si>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</si>
  <si>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</si>
  <si>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</si>
  <si>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</si>
  <si>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</si>
  <si>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</si>
  <si>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</si>
  <si>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</si>
  <si>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</si>
  <si>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</si>
  <si>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</si>
  <si>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</si>
  <si>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</si>
  <si>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</si>
  <si>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</si>
  <si>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</si>
  <si>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</si>
  <si>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</si>
  <si>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</si>
  <si>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</si>
  <si>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</si>
  <si>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</si>
  <si>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</si>
  <si>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</si>
  <si>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</si>
  <si>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</si>
  <si>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</si>
  <si>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</si>
  <si>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</si>
  <si>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</si>
  <si>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</si>
  <si>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</si>
  <si>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</si>
  <si>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</si>
  <si>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</si>
  <si>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</si>
  <si>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</si>
  <si>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</si>
  <si>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</si>
  <si>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</si>
  <si>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</si>
  <si>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</si>
  <si>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</si>
  <si>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</si>
  <si>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</si>
  <si>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</si>
  <si>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</si>
  <si>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</si>
  <si>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</si>
  <si>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</si>
  <si>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</si>
  <si>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</si>
  <si>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</si>
  <si>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</si>
  <si>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</si>
  <si>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</si>
  <si>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</si>
  <si>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</si>
  <si>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</si>
  <si>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</si>
  <si>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</si>
  <si>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</si>
  <si>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</si>
  <si>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</si>
  <si>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</si>
  <si>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</si>
  <si>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</si>
  <si>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</si>
  <si>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</si>
  <si>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</si>
  <si>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</si>
  <si>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</si>
  <si>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</si>
  <si>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</si>
  <si>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</si>
  <si>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</si>
  <si>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</si>
  <si>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</si>
  <si>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</si>
  <si>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</si>
  <si>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</si>
  <si>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</si>
  <si>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</si>
  <si>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</si>
  <si>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</si>
  <si>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</si>
  <si>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</si>
  <si>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</si>
  <si>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</si>
  <si>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</si>
  <si>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</si>
  <si>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</si>
  <si>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</si>
  <si>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</si>
  <si>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</si>
  <si>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</si>
  <si>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</si>
  <si>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</si>
  <si>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</si>
  <si>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</si>
  <si>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</si>
  <si>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</si>
  <si>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</si>
  <si>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</si>
  <si>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</si>
  <si>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</si>
  <si>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</si>
  <si>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</si>
  <si>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</si>
  <si>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</si>
  <si>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</si>
  <si>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</si>
  <si>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</si>
  <si>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</si>
  <si>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</si>
  <si>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</si>
  <si>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</si>
  <si>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</si>
  <si>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</si>
  <si>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</si>
  <si>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</si>
  <si>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</si>
  <si>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</si>
  <si>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</si>
  <si>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</si>
  <si>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</si>
  <si>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</si>
  <si>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</si>
  <si>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</si>
  <si>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</si>
  <si>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</si>
  <si>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</si>
  <si>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</si>
  <si>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</si>
  <si>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</si>
  <si>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</si>
  <si>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</si>
  <si>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</si>
  <si>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</si>
  <si>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</si>
  <si>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</si>
  <si>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</si>
  <si>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</si>
  <si>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</si>
  <si>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</si>
  <si>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</si>
  <si>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</si>
  <si>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</si>
  <si>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</si>
  <si>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</si>
  <si>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</si>
  <si>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</si>
  <si>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</si>
  <si>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</si>
  <si>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</si>
  <si>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</si>
  <si>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</si>
  <si>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</si>
  <si>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</si>
  <si>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</si>
  <si>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</si>
  <si>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</si>
  <si>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</si>
  <si>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</si>
  <si>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</si>
  <si>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</si>
  <si>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</si>
  <si>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</si>
  <si>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</si>
  <si>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</si>
  <si>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</si>
  <si>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</si>
  <si>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</si>
  <si>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</si>
  <si>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</si>
  <si>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</si>
  <si>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</si>
  <si>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</si>
  <si>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</si>
  <si>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</si>
  <si>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</si>
  <si>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</si>
  <si>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</si>
  <si>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</si>
  <si>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</si>
  <si>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</si>
  <si>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</si>
  <si>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</si>
  <si>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</si>
  <si>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</si>
  <si>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</si>
  <si>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</si>
  <si>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</si>
  <si>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</si>
  <si>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</si>
  <si>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</si>
  <si>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</si>
  <si>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</si>
  <si>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</si>
  <si>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</si>
  <si>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</si>
  <si>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</si>
  <si>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</si>
  <si>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</si>
  <si>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</si>
  <si>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</si>
  <si>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</si>
  <si>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</si>
  <si>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</si>
  <si>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</si>
  <si>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</si>
  <si>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</si>
  <si>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</si>
  <si>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</si>
  <si>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</si>
  <si>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</si>
  <si>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</si>
  <si>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</si>
  <si>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</si>
  <si>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</si>
  <si>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</si>
  <si>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</si>
  <si>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</si>
  <si>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</si>
  <si>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</si>
  <si>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</si>
  <si>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</si>
  <si>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</si>
  <si>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</si>
  <si>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</si>
  <si>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</si>
  <si>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</si>
  <si>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</si>
  <si>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</si>
  <si>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</si>
  <si>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</si>
  <si>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</si>
  <si>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</si>
  <si>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</si>
  <si>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</si>
  <si>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</si>
  <si>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</si>
  <si>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</si>
  <si>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</si>
  <si>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</si>
  <si>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</si>
  <si>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</si>
  <si>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</si>
  <si>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</si>
  <si>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</si>
  <si>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</si>
  <si>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</si>
  <si>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</si>
  <si>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</si>
  <si>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</si>
  <si>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</si>
  <si>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</si>
  <si>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</si>
  <si>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</si>
  <si>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</si>
  <si>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</si>
  <si>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</si>
  <si>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</si>
  <si>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</si>
  <si>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</si>
  <si>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</si>
  <si>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</si>
  <si>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</si>
  <si>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</si>
  <si>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</si>
  <si>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</si>
  <si>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</si>
  <si>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</si>
  <si>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</si>
  <si>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</si>
  <si>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</si>
  <si>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</si>
  <si>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</si>
  <si>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</si>
  <si>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</si>
  <si>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</si>
  <si>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</si>
  <si>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</si>
  <si>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</si>
  <si>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</si>
  <si>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</si>
  <si>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</si>
  <si>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</si>
  <si>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</si>
  <si>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</si>
  <si>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</si>
  <si>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</si>
  <si>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</si>
  <si>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</si>
  <si>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</si>
  <si>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</si>
  <si>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</si>
  <si>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</si>
  <si>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</si>
  <si>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</si>
  <si>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</si>
  <si>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</si>
  <si>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</si>
  <si>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</si>
  <si>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</si>
  <si>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</si>
  <si>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</si>
  <si>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</si>
  <si>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</si>
  <si>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</si>
  <si>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</si>
  <si>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</si>
  <si>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</si>
  <si>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</si>
  <si>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</si>
  <si>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</si>
  <si>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</si>
  <si>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</si>
  <si>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</si>
  <si>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</si>
  <si>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</si>
  <si>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</si>
  <si>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</si>
  <si>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</si>
  <si>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</si>
  <si>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</si>
  <si>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</si>
  <si>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</si>
  <si>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</si>
  <si>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</si>
  <si>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</si>
  <si>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</si>
  <si>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</si>
  <si>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</si>
  <si>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</si>
  <si>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</si>
  <si>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</si>
  <si>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</si>
  <si>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</si>
  <si>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</si>
  <si>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</si>
  <si>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</si>
  <si>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</si>
  <si>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</si>
  <si>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</si>
  <si>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</si>
  <si>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</si>
  <si>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</si>
  <si>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</si>
  <si>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</si>
  <si>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</si>
  <si>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</si>
  <si>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</si>
  <si>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</si>
  <si>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</si>
  <si>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</si>
  <si>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</si>
  <si>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</si>
  <si>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</si>
  <si>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</si>
  <si>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</si>
  <si>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</si>
  <si>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</si>
  <si>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</si>
  <si>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</si>
  <si>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</si>
  <si>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</si>
  <si>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</si>
  <si>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</si>
  <si>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</si>
  <si>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</si>
  <si>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</si>
  <si>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</si>
  <si>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</si>
  <si>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</si>
  <si>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</si>
  <si>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</si>
  <si>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</si>
  <si>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</si>
  <si>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</si>
  <si>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</si>
  <si>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</si>
  <si>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</si>
  <si>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</si>
  <si>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</si>
  <si>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</si>
  <si>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</si>
  <si>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</si>
  <si>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</si>
  <si>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</si>
  <si>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</si>
  <si>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</si>
  <si>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</si>
  <si>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</si>
  <si>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</si>
  <si>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</si>
  <si>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</si>
  <si>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</si>
  <si>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</si>
  <si>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</si>
  <si>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</si>
  <si>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</si>
  <si>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</si>
  <si>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</si>
  <si>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</si>
  <si>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</si>
  <si>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</si>
  <si>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</si>
  <si>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</si>
  <si>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</si>
  <si>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</si>
  <si>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</si>
  <si>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</si>
  <si>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</si>
  <si>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</si>
  <si>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</si>
  <si>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</si>
  <si>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</si>
  <si>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</si>
  <si>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</si>
  <si>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</si>
  <si>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</si>
  <si>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</si>
  <si>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</si>
  <si>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</si>
  <si>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</si>
  <si>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</si>
  <si>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</si>
  <si>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</si>
  <si>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</si>
  <si>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</si>
  <si>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</si>
  <si>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</si>
  <si>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</si>
  <si>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</si>
  <si>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</si>
  <si>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</si>
  <si>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</si>
  <si>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</si>
  <si>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</si>
  <si>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</si>
  <si>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</si>
  <si>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</si>
  <si>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</si>
  <si>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</si>
  <si>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</si>
  <si>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</si>
  <si>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</si>
  <si>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</si>
  <si>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</si>
  <si>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</si>
  <si>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</si>
  <si>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</si>
  <si>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</si>
  <si>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</si>
  <si>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</si>
  <si>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</si>
  <si>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</si>
  <si>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</si>
  <si>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</si>
  <si>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</si>
  <si>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</si>
  <si>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</si>
  <si>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</si>
  <si>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</si>
  <si>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</si>
  <si>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</si>
  <si>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</si>
  <si>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</si>
  <si>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</si>
  <si>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</si>
  <si>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</si>
  <si>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</si>
  <si>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</si>
  <si>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</si>
  <si>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</si>
  <si>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</si>
  <si>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</si>
  <si>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</si>
  <si>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</si>
  <si>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</si>
  <si>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</si>
  <si>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</si>
  <si>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</si>
  <si>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</si>
  <si>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</si>
  <si>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</si>
  <si>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</si>
  <si>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</si>
  <si>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</si>
  <si>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</si>
  <si>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</si>
  <si>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</si>
  <si>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</si>
  <si>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</si>
  <si>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</si>
  <si>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</si>
  <si>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</si>
  <si>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</si>
  <si>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</si>
  <si>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</si>
  <si>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</si>
  <si>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</si>
  <si>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</si>
  <si>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</si>
  <si>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</si>
  <si>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</si>
  <si>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</si>
  <si>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</si>
  <si>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</si>
  <si>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</si>
  <si>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</si>
  <si>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</si>
  <si>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</si>
  <si>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</si>
  <si>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</si>
  <si>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</si>
  <si>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</si>
  <si>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</si>
  <si>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</si>
  <si>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</si>
  <si>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</si>
  <si>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</si>
  <si>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</si>
  <si>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</si>
  <si>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</si>
  <si>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</si>
  <si>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</si>
  <si>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</si>
  <si>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</si>
  <si>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</si>
  <si>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</si>
  <si>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</si>
  <si>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</si>
  <si>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</si>
  <si>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</si>
  <si>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</si>
  <si>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</si>
  <si>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</si>
  <si>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</si>
  <si>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</si>
  <si>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</si>
  <si>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</si>
  <si>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</si>
  <si>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</si>
  <si>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</si>
  <si>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</si>
  <si>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</si>
  <si>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</si>
  <si>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</si>
  <si>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</si>
  <si>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</si>
  <si>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</si>
  <si>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</si>
  <si>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</si>
  <si>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</si>
  <si>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</si>
  <si>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</si>
  <si>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</si>
  <si>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</si>
  <si>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</si>
  <si>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</si>
  <si>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</si>
  <si>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</si>
  <si>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</si>
  <si>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</si>
  <si>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</si>
  <si>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</si>
  <si>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</si>
  <si>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</si>
  <si>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</si>
  <si>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</si>
  <si>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</si>
  <si>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</si>
  <si>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</si>
  <si>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</si>
  <si>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</si>
  <si>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</si>
  <si>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</si>
  <si>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</si>
  <si>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</si>
  <si>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</si>
  <si>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</si>
  <si>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</si>
  <si>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</si>
  <si>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</si>
  <si>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</si>
  <si>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</si>
  <si>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</si>
  <si>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</si>
  <si>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</si>
  <si>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</si>
  <si>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</si>
  <si>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</si>
  <si>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</si>
  <si>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</si>
  <si>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</si>
  <si>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</si>
  <si>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</si>
  <si>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</si>
  <si>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</si>
  <si>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</si>
  <si>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</si>
  <si>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</si>
  <si>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</si>
  <si>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</si>
  <si>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</si>
  <si>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</si>
  <si>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</si>
  <si>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</si>
  <si>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</si>
  <si>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</si>
  <si>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</si>
  <si>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</si>
  <si>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</si>
  <si>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</si>
  <si>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</si>
  <si>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</si>
  <si>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</si>
  <si>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</si>
  <si>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</si>
  <si>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</si>
  <si>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</si>
  <si>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</si>
  <si>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</si>
  <si>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</si>
  <si>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</si>
  <si>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</si>
  <si>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</si>
  <si>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</si>
  <si>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</si>
  <si>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</si>
  <si>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</si>
  <si>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</si>
  <si>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</si>
  <si>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</si>
  <si>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</si>
  <si>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</si>
  <si>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</si>
  <si>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</si>
  <si>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</si>
  <si>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</si>
  <si>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</si>
  <si>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</si>
  <si>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</si>
  <si>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</si>
  <si>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</si>
  <si>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</si>
  <si>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</si>
  <si>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</si>
  <si>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</si>
  <si>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</si>
  <si>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</si>
  <si>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</si>
  <si>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</si>
  <si>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</si>
  <si>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</si>
  <si>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</si>
  <si>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</si>
  <si>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</si>
  <si>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</si>
  <si>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</si>
  <si>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</si>
  <si>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</si>
  <si>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</si>
  <si>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</si>
  <si>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</si>
  <si>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</si>
  <si>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</si>
  <si>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</si>
  <si>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</si>
  <si>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</si>
  <si>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</si>
  <si>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</si>
  <si>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</si>
  <si>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</si>
  <si>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</si>
  <si>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</si>
  <si>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</si>
  <si>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</si>
  <si>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</si>
  <si>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</si>
  <si>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</si>
  <si>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</si>
  <si>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</si>
  <si>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</si>
  <si>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</si>
  <si>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</si>
  <si>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</si>
  <si>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</si>
  <si>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</si>
  <si>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</si>
  <si>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</si>
  <si>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</si>
  <si>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</si>
  <si>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</si>
  <si>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</si>
  <si>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</si>
  <si>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</si>
  <si>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</si>
  <si>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</si>
  <si>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</si>
  <si>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</si>
  <si>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</si>
  <si>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</si>
  <si>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</si>
  <si>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</si>
  <si>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</si>
  <si>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</si>
  <si>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</si>
  <si>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</si>
  <si>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</si>
  <si>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</si>
  <si>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</si>
  <si>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</si>
  <si>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</si>
  <si>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</si>
  <si>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</si>
  <si>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</si>
  <si>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</si>
  <si>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</si>
  <si>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</si>
  <si>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</si>
  <si>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</si>
  <si>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</si>
  <si>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</si>
  <si>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</si>
  <si>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</si>
  <si>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</si>
  <si>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</si>
  <si>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</si>
  <si>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</si>
  <si>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</si>
  <si>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</si>
  <si>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</si>
  <si>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</si>
  <si>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</si>
  <si>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</si>
  <si>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</si>
  <si>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</si>
  <si>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</si>
  <si>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</si>
  <si>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</si>
  <si>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</si>
  <si>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</si>
  <si>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</si>
  <si>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</si>
  <si>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</si>
  <si>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</si>
  <si>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</si>
  <si>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</si>
  <si>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</si>
  <si>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</si>
  <si>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</si>
  <si>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</si>
  <si>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</si>
  <si>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</si>
  <si>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</si>
  <si>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</si>
  <si>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</si>
  <si>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</si>
  <si>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</si>
  <si>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</si>
  <si>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</si>
  <si>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</si>
  <si>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</si>
  <si>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</si>
  <si>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</si>
  <si>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</si>
  <si>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</si>
  <si>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</si>
  <si>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</si>
  <si>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</si>
  <si>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</si>
  <si>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</si>
  <si>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</si>
  <si>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</si>
  <si>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</si>
  <si>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</si>
  <si>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</si>
  <si>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</si>
  <si>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</si>
  <si>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</si>
  <si>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</si>
  <si>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</si>
  <si>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</si>
  <si>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</si>
  <si>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</si>
  <si>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</si>
  <si>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</si>
  <si>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</si>
  <si>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</si>
  <si>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</si>
  <si>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</si>
  <si>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</si>
  <si>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</si>
  <si>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</si>
  <si>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</si>
  <si>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</si>
  <si>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</si>
  <si>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</si>
  <si>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</si>
  <si>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</si>
  <si>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</si>
  <si>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</si>
  <si>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</si>
  <si>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</si>
  <si>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</si>
  <si>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</si>
  <si>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</si>
  <si>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</si>
  <si>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</si>
  <si>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</si>
  <si>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</si>
  <si>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</si>
  <si>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</si>
  <si>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</si>
  <si>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</si>
  <si>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</si>
  <si>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</si>
  <si>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</si>
  <si>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</si>
  <si>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</si>
  <si>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</si>
  <si>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</si>
  <si>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</si>
  <si>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</si>
  <si>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</si>
  <si>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</si>
  <si>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</si>
  <si>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</si>
  <si>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</si>
  <si>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</si>
  <si>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</si>
  <si>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</si>
  <si>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</si>
  <si>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</si>
  <si>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</si>
  <si>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</si>
  <si>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</si>
  <si>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</si>
  <si>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</si>
  <si>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</si>
  <si>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</si>
  <si>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</si>
  <si>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</si>
  <si>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</si>
  <si>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</si>
  <si>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</si>
  <si>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</si>
  <si>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</si>
  <si>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</si>
  <si>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</si>
  <si>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</si>
  <si>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</si>
  <si>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</si>
  <si>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</si>
  <si>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</si>
  <si>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</si>
  <si>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</si>
  <si>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</si>
  <si>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</si>
  <si>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</si>
  <si>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</si>
  <si>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</si>
  <si>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</si>
  <si>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</si>
  <si>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</si>
  <si>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</si>
  <si>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</si>
  <si>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</si>
  <si>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</si>
  <si>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</si>
  <si>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</si>
  <si>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</si>
  <si>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</si>
  <si>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</si>
  <si>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</si>
  <si>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</si>
  <si>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</si>
  <si>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</si>
  <si>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</si>
  <si>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</si>
  <si>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</si>
  <si>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</si>
  <si>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</si>
  <si>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</si>
  <si>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</si>
  <si>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</si>
  <si>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</si>
  <si>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</si>
  <si>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</si>
  <si>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</si>
  <si>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</si>
  <si>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</si>
  <si>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</si>
  <si>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</si>
  <si>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</si>
  <si>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</si>
  <si>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</si>
  <si>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</si>
  <si>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</si>
  <si>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</si>
  <si>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</si>
  <si>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</si>
  <si>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</si>
  <si>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</si>
  <si>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</si>
  <si>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</si>
  <si>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</si>
  <si>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</si>
  <si>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</si>
  <si>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</si>
  <si>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</si>
  <si>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</si>
  <si>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</si>
  <si>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</si>
  <si>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</si>
  <si>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</si>
  <si>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</si>
  <si>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</si>
  <si>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</si>
  <si>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</si>
  <si>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</si>
  <si>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</si>
  <si>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</si>
  <si>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</si>
  <si>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</si>
  <si>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</si>
  <si>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</si>
  <si>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</si>
  <si>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</si>
  <si>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</si>
  <si>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</si>
  <si>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</si>
  <si>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</si>
  <si>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</si>
  <si>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</si>
  <si>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</si>
  <si>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</si>
  <si>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</si>
  <si>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</si>
  <si>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</si>
  <si>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</si>
  <si>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</si>
  <si>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</si>
  <si>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</si>
  <si>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</si>
  <si>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</si>
  <si>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</si>
  <si>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</si>
  <si>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</si>
  <si>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</si>
  <si>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</si>
  <si>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</si>
  <si>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</si>
  <si>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</si>
  <si>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</si>
  <si>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</si>
  <si>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</si>
  <si>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</si>
  <si>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</si>
  <si>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</si>
  <si>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</si>
  <si>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</si>
  <si>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</si>
  <si>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</si>
  <si>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</si>
  <si>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</si>
  <si>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</si>
  <si>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</si>
  <si>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</si>
  <si>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</si>
  <si>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</si>
  <si>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</si>
  <si>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</si>
  <si>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</si>
  <si>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</si>
  <si>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</si>
  <si>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</si>
  <si>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</si>
  <si>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</si>
  <si>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</si>
  <si>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</si>
  <si>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</si>
  <si>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</si>
  <si>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</si>
  <si>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</si>
  <si>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</si>
  <si>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</si>
  <si>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</si>
  <si>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</si>
  <si>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</si>
  <si>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</si>
  <si>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</si>
  <si>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</si>
  <si>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</si>
  <si>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</si>
  <si>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</si>
  <si>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</si>
  <si>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</si>
  <si>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</si>
  <si>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</si>
  <si>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</si>
  <si>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</si>
  <si>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</si>
  <si>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</si>
  <si>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</si>
  <si>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</si>
  <si>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</si>
  <si>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</si>
  <si>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</si>
  <si>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</si>
  <si>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</si>
  <si>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</si>
  <si>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</si>
  <si>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</si>
  <si>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</si>
  <si>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</si>
  <si>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</si>
  <si>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</si>
  <si>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</si>
  <si>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</si>
  <si>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</si>
  <si>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</si>
  <si>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</si>
  <si>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</si>
  <si>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</si>
  <si>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</si>
  <si>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</si>
  <si>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</si>
  <si>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</si>
  <si>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</si>
  <si>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</si>
  <si>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</si>
  <si>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</si>
  <si>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</si>
  <si>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</si>
  <si>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</si>
  <si>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</si>
  <si>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</si>
  <si>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</si>
  <si>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</si>
  <si>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</si>
  <si>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</si>
  <si>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</si>
  <si>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</si>
  <si>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</si>
  <si>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</si>
  <si>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</si>
  <si>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</si>
  <si>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</si>
  <si>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</si>
  <si>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</si>
  <si>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</si>
  <si>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</si>
  <si>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</si>
  <si>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</si>
  <si>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</si>
  <si>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</si>
  <si>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</si>
  <si>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</si>
  <si>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</si>
  <si>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</si>
  <si>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</si>
  <si>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</si>
  <si>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</si>
  <si>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</si>
  <si>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</si>
  <si>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</si>
  <si>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</si>
  <si>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</si>
  <si>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</si>
  <si>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</si>
  <si>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</si>
  <si>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</si>
  <si>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</si>
  <si>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</si>
  <si>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</si>
  <si>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</si>
  <si>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</si>
  <si>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</si>
  <si>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</si>
  <si>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</si>
  <si>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</si>
  <si>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</si>
  <si>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</si>
  <si>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</si>
  <si>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</si>
  <si>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</si>
  <si>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</si>
  <si>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</si>
  <si>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</si>
  <si>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</si>
  <si>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</si>
  <si>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</si>
  <si>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</si>
  <si>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</si>
  <si>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</si>
  <si>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</si>
  <si>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</si>
  <si>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</si>
  <si>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</si>
  <si>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</si>
  <si>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</si>
  <si>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</si>
  <si>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</si>
  <si>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</si>
  <si>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</si>
  <si>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</si>
  <si>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</si>
  <si>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</si>
  <si>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</si>
  <si>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</si>
  <si>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</si>
  <si>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</si>
  <si>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</si>
  <si>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</si>
  <si>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</si>
  <si>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</si>
  <si>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</si>
  <si>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</si>
  <si>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</si>
  <si>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</si>
  <si>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</si>
  <si>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</si>
  <si>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</si>
  <si>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</si>
  <si>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</si>
  <si>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</si>
  <si>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</si>
  <si>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</si>
  <si>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</si>
  <si>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</si>
  <si>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</si>
  <si>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</si>
  <si>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</si>
  <si>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</si>
  <si>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</si>
  <si>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</si>
  <si>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</si>
  <si>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</si>
  <si>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</si>
  <si>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</si>
  <si>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</si>
  <si>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</si>
  <si>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</si>
  <si>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</si>
  <si>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</si>
  <si>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</si>
  <si>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</si>
  <si>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</si>
  <si>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</si>
  <si>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</si>
  <si>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</si>
  <si>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</si>
  <si>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</si>
  <si>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</si>
  <si>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</si>
  <si>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</si>
  <si>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</si>
  <si>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</si>
  <si>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</si>
  <si>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</si>
  <si>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</si>
  <si>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</si>
  <si>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</si>
  <si>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</si>
  <si>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</si>
  <si>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</si>
  <si>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</si>
  <si>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</si>
  <si>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</si>
  <si>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</si>
  <si>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</si>
  <si>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</si>
  <si>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</si>
  <si>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</si>
  <si>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</si>
  <si>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</si>
  <si>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</si>
  <si>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</si>
  <si>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</si>
  <si>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</si>
  <si>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</si>
  <si>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</si>
  <si>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</si>
  <si>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</si>
  <si>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</si>
  <si>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</si>
  <si>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</si>
  <si>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</si>
  <si>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</si>
  <si>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</si>
  <si>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</si>
  <si>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</si>
  <si>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</si>
  <si>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</si>
  <si>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</si>
  <si>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</si>
  <si>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</si>
  <si>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</si>
  <si>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</si>
  <si>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</si>
  <si>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</si>
  <si>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</si>
  <si>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</si>
  <si>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</si>
  <si>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</si>
  <si>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</si>
  <si>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</si>
  <si>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</si>
  <si>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</si>
  <si>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</si>
  <si>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</si>
  <si>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</si>
  <si>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</si>
  <si>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</si>
  <si>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</si>
  <si>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</si>
  <si>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</si>
  <si>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</si>
  <si>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</si>
  <si>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</si>
  <si>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</si>
  <si>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</si>
  <si>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</si>
  <si>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</si>
  <si>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</si>
  <si>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</si>
  <si>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</si>
  <si>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</si>
  <si>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</si>
  <si>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</si>
  <si>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</si>
  <si>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</si>
  <si>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</si>
  <si>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</si>
  <si>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</si>
  <si>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</si>
  <si>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</si>
  <si>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</si>
  <si>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</si>
  <si>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</si>
  <si>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</si>
  <si>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</si>
  <si>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</si>
  <si>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</si>
  <si>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</si>
  <si>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</si>
  <si>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</si>
  <si>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</si>
  <si>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</si>
  <si>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</si>
  <si>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</si>
  <si>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</si>
  <si>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</si>
  <si>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</si>
  <si>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</si>
  <si>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</si>
  <si>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</si>
  <si>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</si>
  <si>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</si>
  <si>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</si>
  <si>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</si>
  <si>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</si>
  <si>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</si>
  <si>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</si>
  <si>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</si>
  <si>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</si>
  <si>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</si>
  <si>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</si>
  <si>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</si>
  <si>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</si>
  <si>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</si>
  <si>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</si>
  <si>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</si>
  <si>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</si>
  <si>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</si>
  <si>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</si>
  <si>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</si>
  <si>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</si>
  <si>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</si>
  <si>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</si>
  <si>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</si>
  <si>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</si>
  <si>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</si>
  <si>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</si>
  <si>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</si>
  <si>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</si>
  <si>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</si>
  <si>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</si>
  <si>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</si>
  <si>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</si>
  <si>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</si>
  <si>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</si>
  <si>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</si>
  <si>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</si>
  <si>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</si>
  <si>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</si>
  <si>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</si>
  <si>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</si>
  <si>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</si>
  <si>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</si>
  <si>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</si>
  <si>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</si>
  <si>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</si>
  <si>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</si>
  <si>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</si>
  <si>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</si>
  <si>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</si>
  <si>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</si>
  <si>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</si>
  <si>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</si>
  <si>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</si>
  <si>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</si>
  <si>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</si>
  <si>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</si>
  <si>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</si>
  <si>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</si>
  <si>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</si>
  <si>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</si>
  <si>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</si>
  <si>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</si>
  <si>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</si>
  <si>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</si>
  <si>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</si>
  <si>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</si>
  <si>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</si>
  <si>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</si>
  <si>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</si>
  <si>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</si>
  <si>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</si>
  <si>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</si>
  <si>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</si>
  <si>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</si>
  <si>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</si>
  <si>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</si>
  <si>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</si>
  <si>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</si>
  <si>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</si>
  <si>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</si>
  <si>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</si>
  <si>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</si>
  <si>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</si>
  <si>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</si>
  <si>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</si>
  <si>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</si>
  <si>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</si>
  <si>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</si>
  <si>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</si>
  <si>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</si>
  <si>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</si>
  <si>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</si>
  <si>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</si>
  <si>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</si>
  <si>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</si>
  <si>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</si>
  <si>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</si>
  <si>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</si>
  <si>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</si>
  <si>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</si>
  <si>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</si>
  <si>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</si>
  <si>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</si>
  <si>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</si>
  <si>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</si>
  <si>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</si>
  <si>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</si>
  <si>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</si>
  <si>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</si>
  <si>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</si>
  <si>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</si>
  <si>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</si>
  <si>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</si>
  <si>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</si>
  <si>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</si>
  <si>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</si>
  <si>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</si>
  <si>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</si>
  <si>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</si>
  <si>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</si>
  <si>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</si>
  <si>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</si>
  <si>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</si>
  <si>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</si>
  <si>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</si>
  <si>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</si>
  <si>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</si>
  <si>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</si>
  <si>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</si>
  <si>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</si>
  <si>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</si>
  <si>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</si>
  <si>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</si>
  <si>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</si>
  <si>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</si>
  <si>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</si>
  <si>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</si>
  <si>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</si>
  <si>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</si>
  <si>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</si>
  <si>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</si>
  <si>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</si>
  <si>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</si>
  <si>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</si>
  <si>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</si>
  <si>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</si>
  <si>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</si>
  <si>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</si>
  <si>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</si>
  <si>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</si>
  <si>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</si>
  <si>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</si>
  <si>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</si>
  <si>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</si>
  <si>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</si>
  <si>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</si>
  <si>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</si>
  <si>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</si>
  <si>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</si>
  <si>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</si>
  <si>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</si>
  <si>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</si>
  <si>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</si>
  <si>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</si>
  <si>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</si>
  <si>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</si>
  <si>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</si>
  <si>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</si>
  <si>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</si>
  <si>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</si>
  <si>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</si>
  <si>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</si>
  <si>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</si>
  <si>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</si>
  <si>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</si>
  <si>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</si>
  <si>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</si>
  <si>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</si>
  <si>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</si>
  <si>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</si>
  <si>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</si>
  <si>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</si>
  <si>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</si>
  <si>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</si>
  <si>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</si>
  <si>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</si>
  <si>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</si>
  <si>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</si>
  <si>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</si>
  <si>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</si>
  <si>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</si>
  <si>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</si>
  <si>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</si>
  <si>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</si>
  <si>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</si>
  <si>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</si>
  <si>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</si>
  <si>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</si>
  <si>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</si>
  <si>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</si>
  <si>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</si>
  <si>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</si>
  <si>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</si>
  <si>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</si>
  <si>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</si>
  <si>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</si>
  <si>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</si>
  <si>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</si>
  <si>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</si>
  <si>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</si>
  <si>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</si>
  <si>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</si>
  <si>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</si>
  <si>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</si>
  <si>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</si>
  <si>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</si>
  <si>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</si>
  <si>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</si>
  <si>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</si>
  <si>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</si>
  <si>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</si>
  <si>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</si>
  <si>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</si>
  <si>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</si>
  <si>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</si>
  <si>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</si>
  <si>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</si>
  <si>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</si>
  <si>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</si>
  <si>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</si>
  <si>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</si>
  <si>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</si>
  <si>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</si>
  <si>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</si>
  <si>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</si>
  <si>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</si>
  <si>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</si>
  <si>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</si>
  <si>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</si>
  <si>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</si>
  <si>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</si>
  <si>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</si>
  <si>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</si>
  <si>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</si>
  <si>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</si>
  <si>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</si>
  <si>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</si>
  <si>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</si>
  <si>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</si>
  <si>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</si>
  <si>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</si>
  <si>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</si>
  <si>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</si>
  <si>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</si>
  <si>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</si>
  <si>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</si>
  <si>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</si>
  <si>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</si>
  <si>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</si>
  <si>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</si>
  <si>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</si>
  <si>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</si>
  <si>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</si>
  <si>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</si>
  <si>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</si>
  <si>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</si>
  <si>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</si>
  <si>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</si>
  <si>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</si>
  <si>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</si>
  <si>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</si>
  <si>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</si>
  <si>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</si>
  <si>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</si>
  <si>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</si>
  <si>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</si>
  <si>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</si>
  <si>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</si>
  <si>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</si>
  <si>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</si>
  <si>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</si>
  <si>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</si>
  <si>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</si>
  <si>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</si>
  <si>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</si>
  <si>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</si>
  <si>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</si>
  <si>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</si>
  <si>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</si>
  <si>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</si>
  <si>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</si>
  <si>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</si>
  <si>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</si>
  <si>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</si>
  <si>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</si>
  <si>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</si>
  <si>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</si>
  <si>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</si>
  <si>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</si>
  <si>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</si>
  <si>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</si>
  <si>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</si>
  <si>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</si>
  <si>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</si>
  <si>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</si>
  <si>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</si>
  <si>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</si>
  <si>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</si>
  <si>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</si>
  <si>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</si>
  <si>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</si>
  <si>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</si>
  <si>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</si>
  <si>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</si>
  <si>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</si>
  <si>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</si>
  <si>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</si>
  <si>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</si>
  <si>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</si>
  <si>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</si>
  <si>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</si>
  <si>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</si>
  <si>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</si>
  <si>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</si>
  <si>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</si>
  <si>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</si>
  <si>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</si>
  <si>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</si>
  <si>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</si>
  <si>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</si>
  <si>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</si>
  <si>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</si>
  <si>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</si>
  <si>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</si>
  <si>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</si>
  <si>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</si>
  <si>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</si>
  <si>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</si>
  <si>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</si>
  <si>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</si>
  <si>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</si>
  <si>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</si>
  <si>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</si>
  <si>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</si>
  <si>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</si>
  <si>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</si>
  <si>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</si>
  <si>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</si>
  <si>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</si>
  <si>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</si>
  <si>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</si>
  <si>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</si>
  <si>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</si>
  <si>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</si>
  <si>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</si>
  <si>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</si>
  <si>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</si>
  <si>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</si>
  <si>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</si>
  <si>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</si>
  <si>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</si>
  <si>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</si>
  <si>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</si>
  <si>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</si>
  <si>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</si>
  <si>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</si>
  <si>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</si>
  <si>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</si>
  <si>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</si>
  <si>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</si>
  <si>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</si>
  <si>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</si>
  <si>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</si>
  <si>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</si>
  <si>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</si>
  <si>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</si>
  <si>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</si>
  <si>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</si>
  <si>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</si>
  <si>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</si>
  <si>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</si>
  <si>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</si>
  <si>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</si>
  <si>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</si>
  <si>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</si>
  <si>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</si>
  <si>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</si>
  <si>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</si>
  <si>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</si>
  <si>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</si>
  <si>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</si>
  <si>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</si>
  <si>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</si>
  <si>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</si>
  <si>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</si>
  <si>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</si>
  <si>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</si>
  <si>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</si>
  <si>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</si>
  <si>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</si>
  <si>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</si>
  <si>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</si>
  <si>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</si>
  <si>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</si>
  <si>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</si>
  <si>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</si>
  <si>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</si>
  <si>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</si>
  <si>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</si>
  <si>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</si>
  <si>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</si>
  <si>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</si>
  <si>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</si>
  <si>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</si>
  <si>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</si>
  <si>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</si>
  <si>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</si>
  <si>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</si>
  <si>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</si>
  <si>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</si>
  <si>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</si>
  <si>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</si>
  <si>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</si>
  <si>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</si>
  <si>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</si>
  <si>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</si>
  <si>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</si>
  <si>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</si>
  <si>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</si>
  <si>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</si>
  <si>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</si>
  <si>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</si>
  <si>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</si>
  <si>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</si>
  <si>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</si>
  <si>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</si>
  <si>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</si>
  <si>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</si>
  <si>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</si>
  <si>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</si>
  <si>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</si>
  <si>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</si>
  <si>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</si>
  <si>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</si>
  <si>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</si>
  <si>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</si>
  <si>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</si>
  <si>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</si>
  <si>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</si>
  <si>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</si>
  <si>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</si>
  <si>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</si>
  <si>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</si>
  <si>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</si>
  <si>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</si>
  <si>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</si>
  <si>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</si>
  <si>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</si>
  <si>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</si>
  <si>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</si>
  <si>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</si>
  <si>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</si>
  <si>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</si>
  <si>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</si>
  <si>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</si>
  <si>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</si>
  <si>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</si>
  <si>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</si>
  <si>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</si>
  <si>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</si>
  <si>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</si>
  <si>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</si>
  <si>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</si>
  <si>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</si>
  <si>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</si>
  <si>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</si>
  <si>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</si>
  <si>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</si>
  <si>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</si>
  <si>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</si>
  <si>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</si>
  <si>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</si>
  <si>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</si>
  <si>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</si>
  <si>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</si>
  <si>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</si>
  <si>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</si>
  <si>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</si>
  <si>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</si>
  <si>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</si>
  <si>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</si>
  <si>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</si>
  <si>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</si>
  <si>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</si>
  <si>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</si>
  <si>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</si>
  <si>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</si>
  <si>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</si>
  <si>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</si>
  <si>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</si>
  <si>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</si>
  <si>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</si>
  <si>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</si>
  <si>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</si>
  <si>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</si>
  <si>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</si>
  <si>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</si>
  <si>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</si>
  <si>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</si>
  <si>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</si>
  <si>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</si>
  <si>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</si>
  <si>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</si>
  <si>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</si>
  <si>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</si>
  <si>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</si>
  <si>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</si>
  <si>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</si>
  <si>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</si>
  <si>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</si>
  <si>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</si>
  <si>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</si>
  <si>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</si>
  <si>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</si>
  <si>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</si>
  <si>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</si>
  <si>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</si>
  <si>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</si>
  <si>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</si>
  <si>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</si>
  <si>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</si>
  <si>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</si>
  <si>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</si>
  <si>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</si>
  <si>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</si>
  <si>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</si>
  <si>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</si>
  <si>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</si>
  <si>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</si>
  <si>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</si>
  <si>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</si>
  <si>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</si>
  <si>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</si>
  <si>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</si>
  <si>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</si>
  <si>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</si>
  <si>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</si>
  <si>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</si>
  <si>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</si>
  <si>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</si>
  <si>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</si>
  <si>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</si>
  <si>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</si>
  <si>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</si>
  <si>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</si>
  <si>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</si>
  <si>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</si>
  <si>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</si>
  <si>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</si>
  <si>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</si>
  <si>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</si>
  <si>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</si>
  <si>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</si>
  <si>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</si>
  <si>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</si>
  <si>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</si>
  <si>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</si>
  <si>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</si>
  <si>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</si>
  <si>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</si>
  <si>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</si>
  <si>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</si>
  <si>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</si>
  <si>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</si>
  <si>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</si>
  <si>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</si>
  <si>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</si>
  <si>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</si>
  <si>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</si>
  <si>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</si>
  <si>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</si>
  <si>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</si>
  <si>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</si>
  <si>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</si>
  <si>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</si>
  <si>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</si>
  <si>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</si>
  <si>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</si>
  <si>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</si>
  <si>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</si>
  <si>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</si>
  <si>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</si>
  <si>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</si>
  <si>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</si>
  <si>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</si>
  <si>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</si>
  <si>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</si>
  <si>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</si>
  <si>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</si>
  <si>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</si>
  <si>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</si>
  <si>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</si>
  <si>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</si>
  <si>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</si>
  <si>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</si>
  <si>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</si>
  <si>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</si>
  <si>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</si>
  <si>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</si>
  <si>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</si>
  <si>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</si>
  <si>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</si>
  <si>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</si>
  <si>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</si>
  <si>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</si>
  <si>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</si>
  <si>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</si>
  <si>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</si>
  <si>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</si>
  <si>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</si>
  <si>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</si>
  <si>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</si>
  <si>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</si>
  <si>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</si>
  <si>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</si>
  <si>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</si>
  <si>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</si>
  <si>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</si>
  <si>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</si>
  <si>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</si>
  <si>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</si>
  <si>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</si>
  <si>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</si>
  <si>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</si>
  <si>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</si>
  <si>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</si>
  <si>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</si>
  <si>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</si>
  <si>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</si>
  <si>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</si>
  <si>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</si>
  <si>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</si>
  <si>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</si>
  <si>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</si>
  <si>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</si>
  <si>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</si>
  <si>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</si>
  <si>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</si>
  <si>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</si>
  <si>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</si>
  <si>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</si>
  <si>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</si>
  <si>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</si>
  <si>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</si>
  <si>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</si>
  <si>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</si>
  <si>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</si>
  <si>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</si>
  <si>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</si>
  <si>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</si>
  <si>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</si>
  <si>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</si>
  <si>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</si>
  <si>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</si>
  <si>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</si>
  <si>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</si>
  <si>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</si>
  <si>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</si>
  <si>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</si>
  <si>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</si>
  <si>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</si>
  <si>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</si>
  <si>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</si>
  <si>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</si>
  <si>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</si>
  <si>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</si>
  <si>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</si>
  <si>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</si>
  <si>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</si>
  <si>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</si>
  <si>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</si>
  <si>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</si>
  <si>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</si>
  <si>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</si>
  <si>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</si>
  <si>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</si>
  <si>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</si>
  <si>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</si>
  <si>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</si>
  <si>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</si>
  <si>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</si>
  <si>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</si>
  <si>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</si>
  <si>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</si>
  <si>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</si>
  <si>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</si>
  <si>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</si>
  <si>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</si>
  <si>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</si>
  <si>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</si>
  <si>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</si>
  <si>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</si>
  <si>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</si>
  <si>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</si>
  <si>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</si>
  <si>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</si>
  <si>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</si>
  <si>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</si>
  <si>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</si>
  <si>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</si>
  <si>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</si>
  <si>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</si>
  <si>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</si>
  <si>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</si>
  <si>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</si>
  <si>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</si>
  <si>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</si>
  <si>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</si>
  <si>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</si>
  <si>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</si>
  <si>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</si>
  <si>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</si>
  <si>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</si>
  <si>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</si>
  <si>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</si>
  <si>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</si>
  <si>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</si>
  <si>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</si>
  <si>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</si>
  <si>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</si>
  <si>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</si>
  <si>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</si>
  <si>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</si>
  <si>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</si>
  <si>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</si>
  <si>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</si>
  <si>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</si>
  <si>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</si>
  <si>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</si>
  <si>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</si>
  <si>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</si>
  <si>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</si>
  <si>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</si>
  <si>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</si>
  <si>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</si>
  <si>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</si>
  <si>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</si>
  <si>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</si>
  <si>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</si>
  <si>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</si>
  <si>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</si>
  <si>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</si>
  <si>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</si>
  <si>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</si>
  <si>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</si>
  <si>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</si>
  <si>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</si>
  <si>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</si>
  <si>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</si>
  <si>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</si>
  <si>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</si>
  <si>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</si>
  <si>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</si>
  <si>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</si>
  <si>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</si>
  <si>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</si>
  <si>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</si>
  <si>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</si>
  <si>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</si>
  <si>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</si>
  <si>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</si>
  <si>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</si>
  <si>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</si>
  <si>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</si>
  <si>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</si>
  <si>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</si>
  <si>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</si>
  <si>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</si>
  <si>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</si>
  <si>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</si>
  <si>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</si>
  <si>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</si>
  <si>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</si>
  <si>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</si>
  <si>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</si>
  <si>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</si>
  <si>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</si>
  <si>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</si>
  <si>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</si>
  <si>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</si>
  <si>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</si>
  <si>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</si>
  <si>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</si>
  <si>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</si>
  <si>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</si>
  <si>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</si>
  <si>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</si>
  <si>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</si>
  <si>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</si>
  <si>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</si>
  <si>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</si>
  <si>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</si>
  <si>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</si>
  <si>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</si>
  <si>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</si>
  <si>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</si>
  <si>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</si>
  <si>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</si>
  <si>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</si>
  <si>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</si>
  <si>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</si>
  <si>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</si>
  <si>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</si>
  <si>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</si>
  <si>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</si>
  <si>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</si>
  <si>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</si>
  <si>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</si>
  <si>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</si>
  <si>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</si>
  <si>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</si>
  <si>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</si>
  <si>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</si>
  <si>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</si>
  <si>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</si>
  <si>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</si>
  <si>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</si>
  <si>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</si>
  <si>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</si>
  <si>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</si>
  <si>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</si>
  <si>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</si>
  <si>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</si>
  <si>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</si>
  <si>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</si>
  <si>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</si>
  <si>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</si>
  <si>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</si>
  <si>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</si>
  <si>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</si>
  <si>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</si>
  <si>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</si>
  <si>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</si>
  <si>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</si>
  <si>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</si>
  <si>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</si>
  <si>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</si>
  <si>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</si>
  <si>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</si>
  <si>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</si>
  <si>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</si>
  <si>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</si>
  <si>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</si>
  <si>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</si>
  <si>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</si>
  <si>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</si>
  <si>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</si>
  <si>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</si>
  <si>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</si>
  <si>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</si>
  <si>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</si>
  <si>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</si>
  <si>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</si>
  <si>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</si>
  <si>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</si>
  <si>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</si>
  <si>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</si>
  <si>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</si>
  <si>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</si>
  <si>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</si>
  <si>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</si>
  <si>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</si>
  <si>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</si>
  <si>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</si>
  <si>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</si>
  <si>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</si>
  <si>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</si>
  <si>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</si>
  <si>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</si>
  <si>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</si>
  <si>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</si>
  <si>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</si>
  <si>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</si>
  <si>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</si>
  <si>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</si>
  <si>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</si>
  <si>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</si>
  <si>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</si>
  <si>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</si>
  <si>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</si>
  <si>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</si>
  <si>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</si>
  <si>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</si>
  <si>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</si>
  <si>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</si>
  <si>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</si>
  <si>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</si>
  <si>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</si>
  <si>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</si>
  <si>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</si>
  <si>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</si>
  <si>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</si>
  <si>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</si>
  <si>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</si>
  <si>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</si>
  <si>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</si>
  <si>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</si>
  <si>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</si>
  <si>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</si>
  <si>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</si>
  <si>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</si>
  <si>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</si>
  <si>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</si>
  <si>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</si>
  <si>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</si>
  <si>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</si>
  <si>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</si>
  <si>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</si>
  <si>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</si>
  <si>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</si>
  <si>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</si>
  <si>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</si>
  <si>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</si>
  <si>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</si>
  <si>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</si>
  <si>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</si>
  <si>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</si>
  <si>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</si>
  <si>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</si>
  <si>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</si>
  <si>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</si>
  <si>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</si>
  <si>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</si>
  <si>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</si>
  <si>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</si>
  <si>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</si>
  <si>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</si>
  <si>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</si>
  <si>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</si>
  <si>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</si>
  <si>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</si>
  <si>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</si>
  <si>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</si>
  <si>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</si>
  <si>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</si>
  <si>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</si>
  <si>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</si>
  <si>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</si>
  <si>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</si>
  <si>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</si>
  <si>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</si>
  <si>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</si>
  <si>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</si>
  <si>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</si>
  <si>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</si>
  <si>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</si>
  <si>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</si>
  <si>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</si>
  <si>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</si>
  <si>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</si>
  <si>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</si>
  <si>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</si>
  <si>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</si>
  <si>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</si>
  <si>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</si>
  <si>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</si>
  <si>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</si>
  <si>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</si>
  <si>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</si>
  <si>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</si>
  <si>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</si>
  <si>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</si>
  <si>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</si>
  <si>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</si>
  <si>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</si>
  <si>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</si>
  <si>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</si>
  <si>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</si>
  <si>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</si>
  <si>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</si>
  <si>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</si>
  <si>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</si>
  <si>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</si>
  <si>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</si>
  <si>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</si>
  <si>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</si>
  <si>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</si>
  <si>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</si>
  <si>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</si>
  <si>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</si>
  <si>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</si>
  <si>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</si>
  <si>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</si>
  <si>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</si>
  <si>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</si>
  <si>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</si>
  <si>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</si>
  <si>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</si>
  <si>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</si>
  <si>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</si>
  <si>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</si>
  <si>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</si>
  <si>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</si>
  <si>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</si>
  <si>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</si>
  <si>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</si>
  <si>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</si>
  <si>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</si>
  <si>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</si>
  <si>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</si>
  <si>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</si>
  <si>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</si>
  <si>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</si>
  <si>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</si>
  <si>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</si>
  <si>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</si>
  <si>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</si>
  <si>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</si>
  <si>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</si>
  <si>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</si>
  <si>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</si>
  <si>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</si>
  <si>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</si>
  <si>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</si>
  <si>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</si>
  <si>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</si>
  <si>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</si>
  <si>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</si>
  <si>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</si>
  <si>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</si>
  <si>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</si>
  <si>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</si>
  <si>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</si>
  <si>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</si>
  <si>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</si>
  <si>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</si>
  <si>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</si>
  <si>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</si>
  <si>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</si>
  <si>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</si>
  <si>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</si>
  <si>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</si>
  <si>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</si>
  <si>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</si>
  <si>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</si>
  <si>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</si>
  <si>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</si>
  <si>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</si>
  <si>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</si>
  <si>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</si>
  <si>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</si>
  <si>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</si>
  <si>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</si>
  <si>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</si>
  <si>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</si>
  <si>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</si>
  <si>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</si>
  <si>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</si>
  <si>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</si>
  <si>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</si>
  <si>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</si>
  <si>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</si>
  <si>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</si>
  <si>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</si>
  <si>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</si>
  <si>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</si>
  <si>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</si>
  <si>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</si>
  <si>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</si>
  <si>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</si>
  <si>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</si>
  <si>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</si>
  <si>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</si>
  <si>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</si>
  <si>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</si>
  <si>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</si>
  <si>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</si>
  <si>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</si>
  <si>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</si>
  <si>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</si>
  <si>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</si>
  <si>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</si>
  <si>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</si>
  <si>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</si>
  <si>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</si>
  <si>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</si>
  <si>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</si>
  <si>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</si>
  <si>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</si>
  <si>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</si>
  <si>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</si>
  <si>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</si>
  <si>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</si>
  <si>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</si>
  <si>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</si>
  <si>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</si>
  <si>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</si>
  <si>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</si>
  <si>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</si>
  <si>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</si>
  <si>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</si>
  <si>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</si>
  <si>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</si>
  <si>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</si>
  <si>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</si>
  <si>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</si>
  <si>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</si>
  <si>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</si>
  <si>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</si>
  <si>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</si>
  <si>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</si>
  <si>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</si>
  <si>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</si>
  <si>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</si>
  <si>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</si>
  <si>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</si>
  <si>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</si>
  <si>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</si>
  <si>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</si>
  <si>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</si>
  <si>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</si>
  <si>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</si>
  <si>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</si>
  <si>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</si>
  <si>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</si>
  <si>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</si>
  <si>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</si>
  <si>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</si>
  <si>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</si>
  <si>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</si>
  <si>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</si>
  <si>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</si>
  <si>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</si>
  <si>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</si>
  <si>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</si>
  <si>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</si>
  <si>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</si>
  <si>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</si>
  <si>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</si>
  <si>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</si>
  <si>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</si>
  <si>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</si>
  <si>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</si>
  <si>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</si>
  <si>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</si>
  <si>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</si>
  <si>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</si>
  <si>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</si>
  <si>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</si>
  <si>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</si>
  <si>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</si>
  <si>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</si>
  <si>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</si>
  <si>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</si>
  <si>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</si>
  <si>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</si>
  <si>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</si>
  <si>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</si>
  <si>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</si>
  <si>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</si>
  <si>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</si>
  <si>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</si>
  <si>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</si>
  <si>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</si>
  <si>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</si>
  <si>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</si>
  <si>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</si>
  <si>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</si>
  <si>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</si>
  <si>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</si>
  <si>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</si>
  <si>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</si>
  <si>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</si>
  <si>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</si>
  <si>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</si>
  <si>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</si>
  <si>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</si>
  <si>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</si>
  <si>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</si>
  <si>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</si>
  <si>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</si>
  <si>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</si>
  <si>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</si>
  <si>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</si>
  <si>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</si>
  <si>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</si>
  <si>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</si>
  <si>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</si>
  <si>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</si>
  <si>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</si>
  <si>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</si>
  <si>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</si>
  <si>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</si>
  <si>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</si>
  <si>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</si>
  <si>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</si>
  <si>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</si>
  <si>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</si>
  <si>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</si>
  <si>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</si>
  <si>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</si>
  <si>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</si>
  <si>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</si>
  <si>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</si>
  <si>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</si>
  <si>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</si>
  <si>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</si>
  <si>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</si>
  <si>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</si>
  <si>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</si>
  <si>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</si>
  <si>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</si>
  <si>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</si>
  <si>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</si>
  <si>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</si>
  <si>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</si>
  <si>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</si>
  <si>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</si>
  <si>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</si>
  <si>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</si>
  <si>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</si>
  <si>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</si>
  <si>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</si>
  <si>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</si>
  <si>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</si>
  <si>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</si>
  <si>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</si>
  <si>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</si>
  <si>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</si>
  <si>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</si>
  <si>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</si>
  <si>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</si>
  <si>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</si>
  <si>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</si>
  <si>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</si>
  <si>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</si>
  <si>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</si>
  <si>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</si>
  <si>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</si>
  <si>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</si>
  <si>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</si>
  <si>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</si>
  <si>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</si>
  <si>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</si>
  <si>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</si>
  <si>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</si>
  <si>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</si>
  <si>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</si>
  <si>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</si>
  <si>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</si>
  <si>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</si>
  <si>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</si>
  <si>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</si>
  <si>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</si>
  <si>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</si>
  <si>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</si>
  <si>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</si>
  <si>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</si>
  <si>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</si>
  <si>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</si>
  <si>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</si>
  <si>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</si>
  <si>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</si>
  <si>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</si>
  <si>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</si>
  <si>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</si>
  <si>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</si>
  <si>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</si>
  <si>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</si>
  <si>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</si>
  <si>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</si>
  <si>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</si>
  <si>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</si>
  <si>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</si>
  <si>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</si>
  <si>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</si>
  <si>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</si>
  <si>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</si>
  <si>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</si>
  <si>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</si>
  <si>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</si>
  <si>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</si>
  <si>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</si>
  <si>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</si>
  <si>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</si>
  <si>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</si>
  <si>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</si>
  <si>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</si>
  <si>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</si>
  <si>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</si>
  <si>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</si>
  <si>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</si>
  <si>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</si>
  <si>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</si>
  <si>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</si>
  <si>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</si>
  <si>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</si>
  <si>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</si>
  <si>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</si>
  <si>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</si>
  <si>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</si>
  <si>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</si>
  <si>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</si>
  <si>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</si>
  <si>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</si>
  <si>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</si>
  <si>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</si>
  <si>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</si>
  <si>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</si>
  <si>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</si>
  <si>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</si>
  <si>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</si>
  <si>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</si>
  <si>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</si>
  <si>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</si>
  <si>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</si>
  <si>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</si>
  <si>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</si>
  <si>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</si>
  <si>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</si>
  <si>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</si>
  <si>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</si>
  <si>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</si>
  <si>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</si>
  <si>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</si>
  <si>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</si>
  <si>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</si>
  <si>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</si>
  <si>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</si>
  <si>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</si>
  <si>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</si>
  <si>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</si>
  <si>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</si>
  <si>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</si>
  <si>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</si>
  <si>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</si>
  <si>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</si>
  <si>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</si>
  <si>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</si>
  <si>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</si>
  <si>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</si>
  <si>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</si>
  <si>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</si>
  <si>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</si>
  <si>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</si>
  <si>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</si>
  <si>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</si>
  <si>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</si>
  <si>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</si>
  <si>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</si>
  <si>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</si>
  <si>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</si>
  <si>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</si>
  <si>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</si>
  <si>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</si>
  <si>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</si>
  <si>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</si>
  <si>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</si>
  <si>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</si>
  <si>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</si>
  <si>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</si>
  <si>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</si>
  <si>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</si>
  <si>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</si>
  <si>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</si>
  <si>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</si>
  <si>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</si>
  <si>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</si>
  <si>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</si>
  <si>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</si>
  <si>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</si>
  <si>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</si>
  <si>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</si>
  <si>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</si>
  <si>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</si>
  <si>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</si>
  <si>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</si>
  <si>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</si>
  <si>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</si>
  <si>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</si>
  <si>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</si>
  <si>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</si>
  <si>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</si>
  <si>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</si>
  <si>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</si>
  <si>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</si>
  <si>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</si>
  <si>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</si>
  <si>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</si>
  <si>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</si>
  <si>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</si>
  <si>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</si>
  <si>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</si>
  <si>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</si>
  <si>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</si>
  <si>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</si>
  <si>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</si>
  <si>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</si>
  <si>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</si>
  <si>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</si>
  <si>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</si>
  <si>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</si>
  <si>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</si>
  <si>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</si>
  <si>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</si>
  <si>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</si>
  <si>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</si>
  <si>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</si>
  <si>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</si>
  <si>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</si>
  <si>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</si>
  <si>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</si>
  <si>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</si>
  <si>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</si>
  <si>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</si>
  <si>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</si>
  <si>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</si>
  <si>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</si>
  <si>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</si>
  <si>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</si>
  <si>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</si>
  <si>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</si>
  <si>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</si>
  <si>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</si>
  <si>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</si>
  <si>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</si>
  <si>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</si>
  <si>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</si>
  <si>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</si>
  <si>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</si>
  <si>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</si>
  <si>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</si>
  <si>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</si>
  <si>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</si>
  <si>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</si>
  <si>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</si>
  <si>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</si>
  <si>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</si>
  <si>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</si>
  <si>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</si>
  <si>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</si>
  <si>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</si>
  <si>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</si>
  <si>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</si>
  <si>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</si>
  <si>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</si>
  <si>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</si>
  <si>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</si>
  <si>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</si>
  <si>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</si>
  <si>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</si>
  <si>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</si>
  <si>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</si>
  <si>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</si>
  <si>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</si>
  <si>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</si>
  <si>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</si>
  <si>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</si>
  <si>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</si>
  <si>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</si>
  <si>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</si>
  <si>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</si>
  <si>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</si>
  <si>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</si>
  <si>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</si>
  <si>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</si>
  <si>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</si>
  <si>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</si>
  <si>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</si>
  <si>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</si>
  <si>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</si>
  <si>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</si>
  <si>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</si>
  <si>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</si>
  <si>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</si>
  <si>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</si>
  <si>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</si>
  <si>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</si>
  <si>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</si>
  <si>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</si>
  <si>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</si>
  <si>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</si>
  <si>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</si>
  <si>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</si>
  <si>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</si>
  <si>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</si>
  <si>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</si>
  <si>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</si>
  <si>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</si>
  <si>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</si>
  <si>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</si>
  <si>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</si>
  <si>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</si>
  <si>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</si>
  <si>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</si>
  <si>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</si>
  <si>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</si>
  <si>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</si>
  <si>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</si>
  <si>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</si>
  <si>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</si>
  <si>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</si>
  <si>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</si>
  <si>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</si>
  <si>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</si>
  <si>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</si>
  <si>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</si>
  <si>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</si>
  <si>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</si>
  <si>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</si>
  <si>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</si>
  <si>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</si>
  <si>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</si>
  <si>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</si>
  <si>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</si>
  <si>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</si>
  <si>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</si>
  <si>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</si>
  <si>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</si>
  <si>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</si>
  <si>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</si>
  <si>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</si>
  <si>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</si>
  <si>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</si>
  <si>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</si>
  <si>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</si>
  <si>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</si>
  <si>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</si>
  <si>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</si>
  <si>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</si>
  <si>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</si>
  <si>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</si>
  <si>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</si>
  <si>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</si>
  <si>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</si>
  <si>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</si>
  <si>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</si>
  <si>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</si>
  <si>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</si>
  <si>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</si>
  <si>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</si>
  <si>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</si>
  <si>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</si>
  <si>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</si>
  <si>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</si>
  <si>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</si>
  <si>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</si>
  <si>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</si>
  <si>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</si>
  <si>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</si>
  <si>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</si>
  <si>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</si>
  <si>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</si>
  <si>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</si>
  <si>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</si>
  <si>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</si>
  <si>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</si>
  <si>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</si>
  <si>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</si>
  <si>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</si>
  <si>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</si>
  <si>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</si>
  <si>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</si>
  <si>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</si>
  <si>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</si>
  <si>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</si>
  <si>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</si>
  <si>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</si>
  <si>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</si>
  <si>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</si>
  <si>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</si>
  <si>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</si>
  <si>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</si>
  <si>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</si>
  <si>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</si>
  <si>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</si>
  <si>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</si>
  <si>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</si>
  <si>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</si>
  <si>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</si>
  <si>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</si>
  <si>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</si>
  <si>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</si>
  <si>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</si>
  <si>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</si>
  <si>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</si>
  <si>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</si>
  <si>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</si>
  <si>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</si>
  <si>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</si>
  <si>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</si>
  <si>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</si>
  <si>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</si>
  <si>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</si>
  <si>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</si>
  <si>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</si>
  <si>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</si>
  <si>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</si>
  <si>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</si>
  <si>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</si>
  <si>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</si>
  <si>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</si>
  <si>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</si>
  <si>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</si>
  <si>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</si>
  <si>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</si>
  <si>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</si>
  <si>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</si>
  <si>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</si>
  <si>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</si>
  <si>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</si>
  <si>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</si>
  <si>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</si>
  <si>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</si>
  <si>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</si>
  <si>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</si>
  <si>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</si>
  <si>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</si>
  <si>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</si>
  <si>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</si>
  <si>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</si>
  <si>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</si>
  <si>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</si>
  <si>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</si>
  <si>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</si>
  <si>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</si>
  <si>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</si>
  <si>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</si>
  <si>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</si>
  <si>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</si>
  <si>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</si>
  <si>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</si>
  <si>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</si>
  <si>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</si>
  <si>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</si>
  <si>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</si>
  <si>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</si>
  <si>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</si>
  <si>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</si>
  <si>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</si>
  <si>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</si>
  <si>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</si>
  <si>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</si>
  <si>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</si>
  <si>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</si>
  <si>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</si>
  <si>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</si>
  <si>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</si>
  <si>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</si>
  <si>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</si>
  <si>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</si>
  <si>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</si>
  <si>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</si>
  <si>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</si>
  <si>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</si>
  <si>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</si>
  <si>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</si>
  <si>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</si>
  <si>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</si>
  <si>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</si>
  <si>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</si>
  <si>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</si>
  <si>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</si>
  <si>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</si>
  <si>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</si>
  <si>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</si>
  <si>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</si>
  <si>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</si>
  <si>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</si>
  <si>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</si>
  <si>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</si>
  <si>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</si>
  <si>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</si>
  <si>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</si>
  <si>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</si>
  <si>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</si>
  <si>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</si>
  <si>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</si>
  <si>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</si>
  <si>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</si>
  <si>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</si>
  <si>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</si>
  <si>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</si>
  <si>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</si>
  <si>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</si>
  <si>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</si>
  <si>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</si>
  <si>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</si>
  <si>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</si>
  <si>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</si>
  <si>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</si>
  <si>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</si>
  <si>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</si>
  <si>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</si>
  <si>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</si>
  <si>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</si>
  <si>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</si>
  <si>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</si>
  <si>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</si>
  <si>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</si>
  <si>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</si>
  <si>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</si>
  <si>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</si>
  <si>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</si>
  <si>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</si>
  <si>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</si>
  <si>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</si>
  <si>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</si>
  <si>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</si>
  <si>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</si>
  <si>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</si>
  <si>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</si>
  <si>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</si>
  <si>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</si>
  <si>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</si>
  <si>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</si>
  <si>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</si>
  <si>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</si>
  <si>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</si>
  <si>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</si>
  <si>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</si>
  <si>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</si>
  <si>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</si>
  <si>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</si>
  <si>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</si>
  <si>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</si>
  <si>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</si>
  <si>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</si>
  <si>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</si>
  <si>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</si>
  <si>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</si>
  <si>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</si>
  <si>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</si>
  <si>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</si>
  <si>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</si>
  <si>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</si>
  <si>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</si>
  <si>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</si>
  <si>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</si>
  <si>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</si>
  <si>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</si>
  <si>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</si>
  <si>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</si>
  <si>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</si>
  <si>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</si>
  <si>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</si>
  <si>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</si>
  <si>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</si>
  <si>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</si>
  <si>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</si>
  <si>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</si>
  <si>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</si>
  <si>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</si>
  <si>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</si>
  <si>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</si>
  <si>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</si>
  <si>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</si>
  <si>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</si>
  <si>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</si>
  <si>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</si>
  <si>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</si>
  <si>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</si>
  <si>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</si>
  <si>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</si>
  <si>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</si>
  <si>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</si>
  <si>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</si>
  <si>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</si>
  <si>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</si>
  <si>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</si>
  <si>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</si>
  <si>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</si>
  <si>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</si>
  <si>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</si>
  <si>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</si>
  <si>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</si>
  <si>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</si>
  <si>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</si>
  <si>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</si>
  <si>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</si>
  <si>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</si>
  <si>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</si>
  <si>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</si>
  <si>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</si>
  <si>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</si>
  <si>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</si>
  <si>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</si>
  <si>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</si>
  <si>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</si>
  <si>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</si>
  <si>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</si>
  <si>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</si>
  <si>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</si>
  <si>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</si>
  <si>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</si>
  <si>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</si>
  <si>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</si>
  <si>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</si>
  <si>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</si>
  <si>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</si>
  <si>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</si>
  <si>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</si>
  <si>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</si>
  <si>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</si>
  <si>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</si>
  <si>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</si>
  <si>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</si>
  <si>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</si>
  <si>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</si>
  <si>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</si>
  <si>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</si>
  <si>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</si>
  <si>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</si>
  <si>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</si>
  <si>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</si>
  <si>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</si>
  <si>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</si>
  <si>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</si>
  <si>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</si>
  <si>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</si>
  <si>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</si>
  <si>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</si>
  <si>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</si>
  <si>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</si>
  <si>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</si>
  <si>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</si>
  <si>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</si>
  <si>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</si>
  <si>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</si>
  <si>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</si>
  <si>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</si>
  <si>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</si>
  <si>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</si>
  <si>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</si>
  <si>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</si>
  <si>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</si>
  <si>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</si>
  <si>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</si>
  <si>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</si>
  <si>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</si>
  <si>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</si>
  <si>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</si>
  <si>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</si>
  <si>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</si>
  <si>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</si>
  <si>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</si>
  <si>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</si>
  <si>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</si>
  <si>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</si>
  <si>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</si>
  <si>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</si>
  <si>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</si>
  <si>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</si>
  <si>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</si>
  <si>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</si>
  <si>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</si>
  <si>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</si>
  <si>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</si>
  <si>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</si>
  <si>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</si>
  <si>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</si>
  <si>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</si>
  <si>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</si>
  <si>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</si>
  <si>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</si>
  <si>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</si>
  <si>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</si>
  <si>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</si>
  <si>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</si>
  <si>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</si>
  <si>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</si>
  <si>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</si>
  <si>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</si>
  <si>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</si>
  <si>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</si>
  <si>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</si>
  <si>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</si>
  <si>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</si>
  <si>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</si>
  <si>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</si>
  <si>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</si>
  <si>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</si>
  <si>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</si>
  <si>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</si>
  <si>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</si>
  <si>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</si>
  <si>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</si>
  <si>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</si>
  <si>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</si>
  <si>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</si>
  <si>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</si>
  <si>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</si>
  <si>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</si>
  <si>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</si>
  <si>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</si>
  <si>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</si>
  <si>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</si>
  <si>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</si>
  <si>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</si>
  <si>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</si>
  <si>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</si>
  <si>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</si>
  <si>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</si>
  <si>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</si>
  <si>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</si>
  <si>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</si>
  <si>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</si>
  <si>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</si>
  <si>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</si>
  <si>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</si>
  <si>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</si>
  <si>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</si>
  <si>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</si>
  <si>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</si>
  <si>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</si>
  <si>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</si>
  <si>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</si>
  <si>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</si>
  <si>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</si>
  <si>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</si>
  <si>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</si>
  <si>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</si>
  <si>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</si>
  <si>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</si>
  <si>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</si>
  <si>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</si>
  <si>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</si>
  <si>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</si>
  <si>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</si>
  <si>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</si>
  <si>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</si>
  <si>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</si>
  <si>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</si>
  <si>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</si>
  <si>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</si>
  <si>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</si>
  <si>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</si>
  <si>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</si>
  <si>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</si>
  <si>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</si>
  <si>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</si>
  <si>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</si>
  <si>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</si>
  <si>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</si>
  <si>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</si>
  <si>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</si>
  <si>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</si>
  <si>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</si>
  <si>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</si>
  <si>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</si>
  <si>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</si>
  <si>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</si>
  <si>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</si>
  <si>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</si>
  <si>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</si>
  <si>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</si>
  <si>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</si>
  <si>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</si>
  <si>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</si>
  <si>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</si>
  <si>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</si>
  <si>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</si>
  <si>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</si>
  <si>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</si>
  <si>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</si>
  <si>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</si>
  <si>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</si>
  <si>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</si>
  <si>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</si>
  <si>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</si>
  <si>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</si>
  <si>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</si>
  <si>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</si>
  <si>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</si>
  <si>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</si>
  <si>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</si>
  <si>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</si>
  <si>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</si>
  <si>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</si>
  <si>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</si>
  <si>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</si>
  <si>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</si>
  <si>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</si>
  <si>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</si>
  <si>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</si>
  <si>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</si>
  <si>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</si>
  <si>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</si>
  <si>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</si>
  <si>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</si>
  <si>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</si>
  <si>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</si>
  <si>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</si>
  <si>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</si>
  <si>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</si>
  <si>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</si>
  <si>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</si>
  <si>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</si>
  <si>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</si>
  <si>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</si>
  <si>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</si>
  <si>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</si>
  <si>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</si>
  <si>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</si>
  <si>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</si>
  <si>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</si>
  <si>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</si>
  <si>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</si>
  <si>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</si>
  <si>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</si>
  <si>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</si>
  <si>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</si>
  <si>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</si>
  <si>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</si>
  <si>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</si>
  <si>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</si>
  <si>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</si>
  <si>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</si>
  <si>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</si>
  <si>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</si>
  <si>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</si>
  <si>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</si>
  <si>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</si>
  <si>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</si>
  <si>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</si>
  <si>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</si>
  <si>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</si>
  <si>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</si>
  <si>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</si>
  <si>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</si>
  <si>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</si>
  <si>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</si>
  <si>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</si>
  <si>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</si>
  <si>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</si>
  <si>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</si>
  <si>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</si>
  <si>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</si>
  <si>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</si>
  <si>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</si>
  <si>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</si>
  <si>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</si>
  <si>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</si>
  <si>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</si>
  <si>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</si>
  <si>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</si>
  <si>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</si>
  <si>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</si>
  <si>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</si>
  <si>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</si>
  <si>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</si>
  <si>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</si>
  <si>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</si>
  <si>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</si>
  <si>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</si>
  <si>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</si>
  <si>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</si>
  <si>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</si>
  <si>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</si>
  <si>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</si>
  <si>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</si>
  <si>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</si>
  <si>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</si>
  <si>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</si>
  <si>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</si>
  <si>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</si>
  <si>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</si>
  <si>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</si>
  <si>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</si>
  <si>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</si>
  <si>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</si>
  <si>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</si>
  <si>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</si>
  <si>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</si>
  <si>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</si>
  <si>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</si>
  <si>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</si>
  <si>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</si>
  <si>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</si>
  <si>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</si>
  <si>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</si>
  <si>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</si>
  <si>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</si>
  <si>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</si>
  <si>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</si>
  <si>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</si>
  <si>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</si>
  <si>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</si>
  <si>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</si>
  <si>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</si>
  <si>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</si>
  <si>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</si>
  <si>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</si>
  <si>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</si>
  <si>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</si>
  <si>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</si>
  <si>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</si>
  <si>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</si>
  <si>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</si>
  <si>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</si>
  <si>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</si>
  <si>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</si>
  <si>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</si>
  <si>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</si>
  <si>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</si>
  <si>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</si>
  <si>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</si>
  <si>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</si>
  <si>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</si>
  <si>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</si>
  <si>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</si>
  <si>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</si>
  <si>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</si>
  <si>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</si>
  <si>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</si>
  <si>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</si>
  <si>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</si>
  <si>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</si>
  <si>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</si>
  <si>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</si>
  <si>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</si>
  <si>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</si>
  <si>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</si>
  <si>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</si>
  <si>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</si>
  <si>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</si>
  <si>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</si>
  <si>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</si>
  <si>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</si>
  <si>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</si>
  <si>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</si>
  <si>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</si>
  <si>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</si>
  <si>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</si>
  <si>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</si>
  <si>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</si>
  <si>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</si>
  <si>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</si>
  <si>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</si>
  <si>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</si>
  <si>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</si>
  <si>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</si>
  <si>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</si>
  <si>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</si>
  <si>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</si>
  <si>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</si>
  <si>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</si>
  <si>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</si>
  <si>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</si>
  <si>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</si>
  <si>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</si>
  <si>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</si>
  <si>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</si>
  <si>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</si>
  <si>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</si>
  <si>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</si>
  <si>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</si>
  <si>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</si>
  <si>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</si>
  <si>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</si>
  <si>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</si>
  <si>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</si>
  <si>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</si>
  <si>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</si>
  <si>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</si>
  <si>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</si>
  <si>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</si>
  <si>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</si>
  <si>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</si>
  <si>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</si>
  <si>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</si>
  <si>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</si>
  <si>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</si>
  <si>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</si>
  <si>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</si>
  <si>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</si>
  <si>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</si>
  <si>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</si>
  <si>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</si>
  <si>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</si>
  <si>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</si>
  <si>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</si>
  <si>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</si>
  <si>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</si>
  <si>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</si>
  <si>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</si>
  <si>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</si>
  <si>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</si>
  <si>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</si>
  <si>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</si>
  <si>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</si>
  <si>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</si>
  <si>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</si>
  <si>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</si>
  <si>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</si>
  <si>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</si>
  <si>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</si>
  <si>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</si>
  <si>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</si>
  <si>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</si>
  <si>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</si>
  <si>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</si>
  <si>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</si>
  <si>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</si>
  <si>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</si>
  <si>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</si>
  <si>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</si>
  <si>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</si>
  <si>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</si>
  <si>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</si>
  <si>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</si>
  <si>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</si>
  <si>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</si>
  <si>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</si>
  <si>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</si>
  <si>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</si>
  <si>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</si>
  <si>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</si>
  <si>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</si>
  <si>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</si>
  <si>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</si>
  <si>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</si>
  <si>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</si>
  <si>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</si>
  <si>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</si>
  <si>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</si>
  <si>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</si>
  <si>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</si>
  <si>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</si>
  <si>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</si>
  <si>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</si>
  <si>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</si>
  <si>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</si>
  <si>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</si>
  <si>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</si>
  <si>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</si>
  <si>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</si>
  <si>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</si>
  <si>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</si>
  <si>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</si>
  <si>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</si>
  <si>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</si>
  <si>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</si>
  <si>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</si>
  <si>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</si>
  <si>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</si>
  <si>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</si>
  <si>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</si>
  <si>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</si>
  <si>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</si>
  <si>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</si>
  <si>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</si>
  <si>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</si>
  <si>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</si>
  <si>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</si>
  <si>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</si>
  <si>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</si>
  <si>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</si>
  <si>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</si>
  <si>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</si>
  <si>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</si>
  <si>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</si>
  <si>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</si>
  <si>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</si>
  <si>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</si>
  <si>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</si>
  <si>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</si>
  <si>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</si>
  <si>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</si>
  <si>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</si>
  <si>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</si>
  <si>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</si>
  <si>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</si>
  <si>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</si>
  <si>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</si>
  <si>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</si>
  <si>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</si>
  <si>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</si>
  <si>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</si>
  <si>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</si>
  <si>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</si>
  <si>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</si>
  <si>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</si>
  <si>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</si>
  <si>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</si>
  <si>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</si>
  <si>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</si>
  <si>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</si>
  <si>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</si>
  <si>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</si>
  <si>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</si>
  <si>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</si>
  <si>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</si>
  <si>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</si>
  <si>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</si>
  <si>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</si>
  <si>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</si>
  <si>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</si>
  <si>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</si>
  <si>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</si>
  <si>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</si>
  <si>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</si>
  <si>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</si>
  <si>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</si>
  <si>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</si>
  <si>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</si>
  <si>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</si>
  <si>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</si>
  <si>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</si>
  <si>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</si>
  <si>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</si>
  <si>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</si>
  <si>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</si>
  <si>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</si>
  <si>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</si>
  <si>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</si>
  <si>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</si>
  <si>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</si>
  <si>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</si>
  <si>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</si>
  <si>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</si>
  <si>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</si>
  <si>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</si>
  <si>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</si>
  <si>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</si>
  <si>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</si>
  <si>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</si>
  <si>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</si>
  <si>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</si>
  <si>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</si>
  <si>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</si>
  <si>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</si>
  <si>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</si>
  <si>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</si>
  <si>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</si>
  <si>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</si>
  <si>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</si>
  <si>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</si>
  <si>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</si>
  <si>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</si>
  <si>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</si>
  <si>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</si>
  <si>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</si>
  <si>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</si>
  <si>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</si>
  <si>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</si>
  <si>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</si>
  <si>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</si>
  <si>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</si>
  <si>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</si>
  <si>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</si>
  <si>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</si>
  <si>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</si>
  <si>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</si>
  <si>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</si>
  <si>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</si>
  <si>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</si>
  <si>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</si>
  <si>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</si>
  <si>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</si>
  <si>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</si>
  <si>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</si>
  <si>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</si>
  <si>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</si>
  <si>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</si>
  <si>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</si>
  <si>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</si>
  <si>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</si>
  <si>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</si>
  <si>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</si>
  <si>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</si>
  <si>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</si>
  <si>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</si>
  <si>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</si>
  <si>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</si>
  <si>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</si>
  <si>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</si>
  <si>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</si>
  <si>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</si>
  <si>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</si>
  <si>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</si>
  <si>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</si>
  <si>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</si>
  <si>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</si>
  <si>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</si>
  <si>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</si>
  <si>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</si>
  <si>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</si>
  <si>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</si>
  <si>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</si>
  <si>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</si>
  <si>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</si>
  <si>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</si>
  <si>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</si>
  <si>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</si>
  <si>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</si>
  <si>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</si>
  <si>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</si>
  <si>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</si>
  <si>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</si>
  <si>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</si>
  <si>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</si>
  <si>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</si>
  <si>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</si>
  <si>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</si>
  <si>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</si>
  <si>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</si>
  <si>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</si>
  <si>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</si>
  <si>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</si>
  <si>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</si>
  <si>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</si>
  <si>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</si>
  <si>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</si>
  <si>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</si>
  <si>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</si>
  <si>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</si>
  <si>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</si>
  <si>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</si>
  <si>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</si>
  <si>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</si>
  <si>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</si>
  <si>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</si>
  <si>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</si>
  <si>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</si>
  <si>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</si>
  <si>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</si>
  <si>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</si>
  <si>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</si>
  <si>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</si>
  <si>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</si>
  <si>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</si>
  <si>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</si>
  <si>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</si>
  <si>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</si>
  <si>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</si>
  <si>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</si>
  <si>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</si>
  <si>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</si>
  <si>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</si>
  <si>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</si>
  <si>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</si>
  <si>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</si>
  <si>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</si>
  <si>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</si>
  <si>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</si>
  <si>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</si>
  <si>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</si>
  <si>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</si>
  <si>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</si>
  <si>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</si>
  <si>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</si>
  <si>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</si>
  <si>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</si>
  <si>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</si>
  <si>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</si>
  <si>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</si>
  <si>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</si>
  <si>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</si>
  <si>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</si>
  <si>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</si>
  <si>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</si>
  <si>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</si>
  <si>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</si>
  <si>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</si>
  <si>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</si>
  <si>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</si>
  <si>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</si>
  <si>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</si>
  <si>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</si>
  <si>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</si>
  <si>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</si>
  <si>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</si>
  <si>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</si>
  <si>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</si>
  <si>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</si>
  <si>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</si>
  <si>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</si>
  <si>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</si>
  <si>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</si>
  <si>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</si>
  <si>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</si>
  <si>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</si>
  <si>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</si>
  <si>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</si>
  <si>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</si>
  <si>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</si>
  <si>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</si>
  <si>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</si>
  <si>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</si>
  <si>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</si>
  <si>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</si>
  <si>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</si>
  <si>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</si>
  <si>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</si>
  <si>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</si>
  <si>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</si>
  <si>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</si>
  <si>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</si>
  <si>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</si>
  <si>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</si>
  <si>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</si>
  <si>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</si>
  <si>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</si>
  <si>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</si>
  <si>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</si>
  <si>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</si>
  <si>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</si>
  <si>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</si>
  <si>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</si>
  <si>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</si>
  <si>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</si>
  <si>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</si>
  <si>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</si>
  <si>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</si>
  <si>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</si>
  <si>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</si>
  <si>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</si>
  <si>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</si>
  <si>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</si>
  <si>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</si>
  <si>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</si>
  <si>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</si>
  <si>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</si>
  <si>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</si>
  <si>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</si>
  <si>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</si>
  <si>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</si>
  <si>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</si>
  <si>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</si>
  <si>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</si>
  <si>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</si>
  <si>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</si>
  <si>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</si>
  <si>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</si>
  <si>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</si>
  <si>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</si>
  <si>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</si>
  <si>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</si>
  <si>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</si>
  <si>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</si>
  <si>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</si>
  <si>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</si>
  <si>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</si>
  <si>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</si>
  <si>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</si>
  <si>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</si>
  <si>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</si>
  <si>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</si>
  <si>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</si>
  <si>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</si>
  <si>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</si>
  <si>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</si>
  <si>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</si>
  <si>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</si>
  <si>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</si>
  <si>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</si>
  <si>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</si>
  <si>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</si>
  <si>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</si>
  <si>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</si>
  <si>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</si>
  <si>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</si>
  <si>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</si>
  <si>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</si>
  <si>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</si>
  <si>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</si>
  <si>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</si>
  <si>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</si>
  <si>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</si>
  <si>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</si>
  <si>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</si>
  <si>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</si>
  <si>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</si>
  <si>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</si>
  <si>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</si>
  <si>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</si>
  <si>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</si>
  <si>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</si>
  <si>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</si>
  <si>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</si>
  <si>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</si>
  <si>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</si>
  <si>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</si>
  <si>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</si>
  <si>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</si>
  <si>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</si>
  <si>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</si>
  <si>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</si>
  <si>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</si>
  <si>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</si>
  <si>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</si>
  <si>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</si>
  <si>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</si>
  <si>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</si>
  <si>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</si>
  <si>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</si>
  <si>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</si>
  <si>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</si>
  <si>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</si>
  <si>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</si>
  <si>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</si>
  <si>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</si>
  <si>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</si>
  <si>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</si>
  <si>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</si>
  <si>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</si>
  <si>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</si>
  <si>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</si>
  <si>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</si>
  <si>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</si>
  <si>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</si>
  <si>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</si>
  <si>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</si>
  <si>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</si>
  <si>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</si>
  <si>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</si>
  <si>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</si>
  <si>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</si>
  <si>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</si>
  <si>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</si>
  <si>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</si>
  <si>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</si>
  <si>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</si>
  <si>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</si>
  <si>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</si>
  <si>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</si>
  <si>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</si>
  <si>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</si>
  <si>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</si>
  <si>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</si>
  <si>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</si>
  <si>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</si>
  <si>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</si>
  <si>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</si>
  <si>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</si>
  <si>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</si>
  <si>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</si>
  <si>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</si>
  <si>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</si>
  <si>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</si>
  <si>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</si>
  <si>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</si>
  <si>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</si>
  <si>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</si>
  <si>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</si>
  <si>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</si>
  <si>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</si>
  <si>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</si>
  <si>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</si>
  <si>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</si>
  <si>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</si>
  <si>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</si>
  <si>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</si>
  <si>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</si>
  <si>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</si>
  <si>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</si>
  <si>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</si>
  <si>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</si>
  <si>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</si>
  <si>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</si>
  <si>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</si>
  <si>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</si>
  <si>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</si>
  <si>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</si>
  <si>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</si>
  <si>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</si>
  <si>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</si>
  <si>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</si>
  <si>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</si>
  <si>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</si>
  <si>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</si>
  <si>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</si>
  <si>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</si>
  <si>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</si>
  <si>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</si>
  <si>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</si>
  <si>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</si>
  <si>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</si>
  <si>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</si>
  <si>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</si>
  <si>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</si>
  <si>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</si>
  <si>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</si>
  <si>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</si>
  <si>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</si>
  <si>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</si>
  <si>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</si>
  <si>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</si>
  <si>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</si>
  <si>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</si>
  <si>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</si>
  <si>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</si>
  <si>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</si>
  <si>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</si>
  <si>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</si>
  <si>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</si>
  <si>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</si>
  <si>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</si>
  <si>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</si>
  <si>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</si>
  <si>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</si>
  <si>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</si>
  <si>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</si>
  <si>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</si>
  <si>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</si>
  <si>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</si>
  <si>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</si>
  <si>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</si>
  <si>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</si>
  <si>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</si>
  <si>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</si>
  <si>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</si>
  <si>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</si>
  <si>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</si>
  <si>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</si>
  <si>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</si>
  <si>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</si>
  <si>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</si>
  <si>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</si>
  <si>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</si>
  <si>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</si>
  <si>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</si>
  <si>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</si>
  <si>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</si>
  <si>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</si>
  <si>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</si>
  <si>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</si>
  <si>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</si>
  <si>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</si>
  <si>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</si>
  <si>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</si>
  <si>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</si>
  <si>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</si>
  <si>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</si>
  <si>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</si>
  <si>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</si>
  <si>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</si>
  <si>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</si>
  <si>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</si>
  <si>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</si>
  <si>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</si>
  <si>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</si>
  <si>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</si>
  <si>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</si>
  <si>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</si>
  <si>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</si>
  <si>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</si>
  <si>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</si>
  <si>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</si>
  <si>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</si>
  <si>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</si>
  <si>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</si>
  <si>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</si>
  <si>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</si>
  <si>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</si>
  <si>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</si>
  <si>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</si>
  <si>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</si>
  <si>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</si>
  <si>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</si>
  <si>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</si>
  <si>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</si>
  <si>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</si>
  <si>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</si>
  <si>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</si>
  <si>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</si>
  <si>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</si>
  <si>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</si>
  <si>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</si>
  <si>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</si>
  <si>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</si>
  <si>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</si>
  <si>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</si>
  <si>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</si>
  <si>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</si>
  <si>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</si>
  <si>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</si>
  <si>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</si>
  <si>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</si>
  <si>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</si>
  <si>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</si>
  <si>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</si>
  <si>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</si>
  <si>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</si>
  <si>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</si>
  <si>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</si>
  <si>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</si>
  <si>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</si>
  <si>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</si>
  <si>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</si>
  <si>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</si>
  <si>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</si>
  <si>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</si>
  <si>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</si>
  <si>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</si>
  <si>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</si>
  <si>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</si>
  <si>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</si>
  <si>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</si>
  <si>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</si>
  <si>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</si>
  <si>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</si>
  <si>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</si>
  <si>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</si>
  <si>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</si>
  <si>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</si>
  <si>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</si>
  <si>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</si>
  <si>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</si>
  <si>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</si>
  <si>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</si>
  <si>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</si>
  <si>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</si>
  <si>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</si>
  <si>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</si>
  <si>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</si>
  <si>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</si>
  <si>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</si>
  <si>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</si>
  <si>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</si>
  <si>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</si>
  <si>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</si>
  <si>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</si>
  <si>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</si>
  <si>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</si>
  <si>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</si>
  <si>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</si>
  <si>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</si>
  <si>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</si>
  <si>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</si>
  <si>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</si>
  <si>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</si>
  <si>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</si>
  <si>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</si>
  <si>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</si>
  <si>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</si>
  <si>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</si>
  <si>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</si>
  <si>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</si>
  <si>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</si>
  <si>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</si>
  <si>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</si>
  <si>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</si>
  <si>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</si>
  <si>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</si>
  <si>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</si>
  <si>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</si>
  <si>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</si>
  <si>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</si>
  <si>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</si>
  <si>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</si>
  <si>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</si>
  <si>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</si>
  <si>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</si>
  <si>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</si>
  <si>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</si>
  <si>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</si>
  <si>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</si>
  <si>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</si>
  <si>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</si>
  <si>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</si>
  <si>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</si>
  <si>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</si>
  <si>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</si>
  <si>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</si>
  <si>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</si>
  <si>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</si>
  <si>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</si>
  <si>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</si>
  <si>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</si>
  <si>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</si>
  <si>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</si>
  <si>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</si>
  <si>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</si>
  <si>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</si>
  <si>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</si>
  <si>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</si>
  <si>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</si>
  <si>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</si>
  <si>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</si>
  <si>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</si>
  <si>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</si>
  <si>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</si>
  <si>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</si>
  <si>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</si>
  <si>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</si>
  <si>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</si>
  <si>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</si>
  <si>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</si>
  <si>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</si>
  <si>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</si>
  <si>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</si>
  <si>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</si>
  <si>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</si>
  <si>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</si>
  <si>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</si>
  <si>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</si>
  <si>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</si>
  <si>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</si>
  <si>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</si>
  <si>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</si>
  <si>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</si>
  <si>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</si>
  <si>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</si>
  <si>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</si>
  <si>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</si>
  <si>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</si>
  <si>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</si>
  <si>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</si>
  <si>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</si>
  <si>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</si>
  <si>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</si>
  <si>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</si>
  <si>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</si>
  <si>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</si>
  <si>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</si>
  <si>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</si>
  <si>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</si>
  <si>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</si>
  <si>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</si>
  <si>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</si>
  <si>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</si>
  <si>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</si>
  <si>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</si>
  <si>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</si>
  <si>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</si>
  <si>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</si>
  <si>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</si>
  <si>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</si>
  <si>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</si>
  <si>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</si>
  <si>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</si>
  <si>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</si>
  <si>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</si>
  <si>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</si>
  <si>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</si>
  <si>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</si>
  <si>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</si>
  <si>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</si>
  <si>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</si>
  <si>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</si>
  <si>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</si>
  <si>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</si>
  <si>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</si>
  <si>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</si>
  <si>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</si>
  <si>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</si>
  <si>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</si>
  <si>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</si>
  <si>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</si>
  <si>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</si>
  <si>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</si>
  <si>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</si>
  <si>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</si>
  <si>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</si>
  <si>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</si>
  <si>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</si>
  <si>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</si>
  <si>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</si>
  <si>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</si>
  <si>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</si>
  <si>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</si>
  <si>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</si>
  <si>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</si>
  <si>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</si>
  <si>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</si>
  <si>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</si>
  <si>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</si>
  <si>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</si>
  <si>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</si>
  <si>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</si>
  <si>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</si>
  <si>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</si>
  <si>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</si>
  <si>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</si>
  <si>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</si>
  <si>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</si>
  <si>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</si>
  <si>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</si>
  <si>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</si>
  <si>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</si>
  <si>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</si>
  <si>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</si>
  <si>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</si>
  <si>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</si>
  <si>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</si>
  <si>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</si>
  <si>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</si>
  <si>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</si>
  <si>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</si>
  <si>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</si>
  <si>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</si>
  <si>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</si>
  <si>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</si>
  <si>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</si>
  <si>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</si>
  <si>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</si>
  <si>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</si>
  <si>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</si>
  <si>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</si>
  <si>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</si>
  <si>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</si>
  <si>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</si>
  <si>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</si>
  <si>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</si>
  <si>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</si>
  <si>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</si>
  <si>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</si>
  <si>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</si>
  <si>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</si>
  <si>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</si>
  <si>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</si>
  <si>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</si>
  <si>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</si>
  <si>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</si>
  <si>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</si>
  <si>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</si>
  <si>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</si>
  <si>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</si>
  <si>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</si>
  <si>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</si>
  <si>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</si>
  <si>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</si>
  <si>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</si>
  <si>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</si>
  <si>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</si>
  <si>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</si>
  <si>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</si>
  <si>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</si>
  <si>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</si>
  <si>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</si>
  <si>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</si>
  <si>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</si>
  <si>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</si>
  <si>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</si>
  <si>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</si>
  <si>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</si>
  <si>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</si>
  <si>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</si>
  <si>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</si>
  <si>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</si>
  <si>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</si>
  <si>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</si>
  <si>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</si>
  <si>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</si>
  <si>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</si>
  <si>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</si>
  <si>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</si>
  <si>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</si>
  <si>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</si>
  <si>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</si>
  <si>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</si>
  <si>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</si>
  <si>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</si>
  <si>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</si>
  <si>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</si>
  <si>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</si>
  <si>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</si>
  <si>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</si>
  <si>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</si>
  <si>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</si>
  <si>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</si>
  <si>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</si>
  <si>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</si>
  <si>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</si>
  <si>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</si>
  <si>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</si>
  <si>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</si>
  <si>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</si>
  <si>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</si>
  <si>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</si>
  <si>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</si>
  <si>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</si>
  <si>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</si>
  <si>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</si>
  <si>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</si>
  <si>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</si>
  <si>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</si>
  <si>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</si>
  <si>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</si>
  <si>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</si>
  <si>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</si>
  <si>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</si>
  <si>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</si>
  <si>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</si>
  <si>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</si>
  <si>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</si>
  <si>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</si>
  <si>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</si>
  <si>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</si>
  <si>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</si>
  <si>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</si>
  <si>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</si>
  <si>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</si>
  <si>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</si>
  <si>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</si>
  <si>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</si>
  <si>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</si>
  <si>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</si>
  <si>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</si>
  <si>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</si>
  <si>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</si>
  <si>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</si>
  <si>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</si>
  <si>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</si>
  <si>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</si>
  <si>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</si>
  <si>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</si>
  <si>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</si>
  <si>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</si>
  <si>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</si>
  <si>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</si>
  <si>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</si>
  <si>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</si>
  <si>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</si>
  <si>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</si>
  <si>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</si>
  <si>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</si>
  <si>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</si>
  <si>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</si>
  <si>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</si>
  <si>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</si>
  <si>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</si>
  <si>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</si>
  <si>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</si>
  <si>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</si>
  <si>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</si>
  <si>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</si>
  <si>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</si>
  <si>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</si>
  <si>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</si>
  <si>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</si>
  <si>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</si>
  <si>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</si>
  <si>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</si>
  <si>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</si>
  <si>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</si>
  <si>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</si>
  <si>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</si>
  <si>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</si>
  <si>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</si>
  <si>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</si>
  <si>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</si>
  <si>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</si>
  <si>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</si>
  <si>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</si>
  <si>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</si>
  <si>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</si>
  <si>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</si>
  <si>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</si>
  <si>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</si>
  <si>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</si>
  <si>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</si>
  <si>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</si>
  <si>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</si>
  <si>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</si>
  <si>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</si>
  <si>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</si>
  <si>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</si>
  <si>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</si>
  <si>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</si>
  <si>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</si>
  <si>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</si>
  <si>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</si>
  <si>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</si>
  <si>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</si>
  <si>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</si>
  <si>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</si>
  <si>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</si>
  <si>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</si>
  <si>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</si>
  <si>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</si>
  <si>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</si>
  <si>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</si>
  <si>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</si>
  <si>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</si>
  <si>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</si>
  <si>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</si>
  <si>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</si>
  <si>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</si>
  <si>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</si>
  <si>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</si>
  <si>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</si>
  <si>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</si>
  <si>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</si>
  <si>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</si>
  <si>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</si>
  <si>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</si>
  <si>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</si>
  <si>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</si>
  <si>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</si>
  <si>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</si>
  <si>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</si>
  <si>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</si>
  <si>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</si>
  <si>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</si>
  <si>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</si>
  <si>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</si>
  <si>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</si>
  <si>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</si>
  <si>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</si>
  <si>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</si>
  <si>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</si>
  <si>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</si>
  <si>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</si>
  <si>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</si>
  <si>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</si>
  <si>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</si>
  <si>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</si>
  <si>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</si>
  <si>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</si>
  <si>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</si>
  <si>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</si>
  <si>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</si>
  <si>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</si>
  <si>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</si>
  <si>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</si>
  <si>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</si>
  <si>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</si>
  <si>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</si>
  <si>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</si>
  <si>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</si>
  <si>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</si>
  <si>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</si>
  <si>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</si>
  <si>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</si>
  <si>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</si>
  <si>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</si>
  <si>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</si>
  <si>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</si>
  <si>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</si>
  <si>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</si>
  <si>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</si>
  <si>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</si>
  <si>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</si>
  <si>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</si>
  <si>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</si>
  <si>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</si>
  <si>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</si>
  <si>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</si>
  <si>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</si>
  <si>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</si>
  <si>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</si>
  <si>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</si>
  <si>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</si>
  <si>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</si>
  <si>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</si>
  <si>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</si>
  <si>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</si>
  <si>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</si>
  <si>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</si>
  <si>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</si>
  <si>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</si>
  <si>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</si>
  <si>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</si>
  <si>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</si>
  <si>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</si>
  <si>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</si>
  <si>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</si>
  <si>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</si>
  <si>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</si>
  <si>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</si>
  <si>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</si>
  <si>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</si>
  <si>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</si>
  <si>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</si>
  <si>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</si>
  <si>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</si>
  <si>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</si>
  <si>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</si>
  <si>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</si>
  <si>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</si>
  <si>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</si>
  <si>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</si>
  <si>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</si>
  <si>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</si>
  <si>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</si>
  <si>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</si>
  <si>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</si>
  <si>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</si>
  <si>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</si>
  <si>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</si>
  <si>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</si>
  <si>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</si>
  <si>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</si>
  <si>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</si>
  <si>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</si>
  <si>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</si>
  <si>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</si>
  <si>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</si>
  <si>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</si>
  <si>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</si>
  <si>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</si>
  <si>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</si>
  <si>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</si>
  <si>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</si>
  <si>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</si>
  <si>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</si>
  <si>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</si>
  <si>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</si>
  <si>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</si>
  <si>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</si>
  <si>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</si>
  <si>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</si>
  <si>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</si>
  <si>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</si>
  <si>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</si>
  <si>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</si>
  <si>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</si>
  <si>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</si>
  <si>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</si>
  <si>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</si>
  <si>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</si>
  <si>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</si>
  <si>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</si>
  <si>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</si>
  <si>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</si>
  <si>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</si>
  <si>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</si>
  <si>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</si>
  <si>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</si>
  <si>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</si>
  <si>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</si>
  <si>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</si>
  <si>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</si>
  <si>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</si>
  <si>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</si>
  <si>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</si>
  <si>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</si>
  <si>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</si>
  <si>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</si>
  <si>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</si>
  <si>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</si>
  <si>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</si>
  <si>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</si>
  <si>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</si>
  <si>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</si>
  <si>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</si>
  <si>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</si>
  <si>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</si>
  <si>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</si>
  <si>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</si>
  <si>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</si>
  <si>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</si>
  <si>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</si>
  <si>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</si>
  <si>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</si>
  <si>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</si>
  <si>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</si>
  <si>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</si>
  <si>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</si>
  <si>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</si>
  <si>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</si>
  <si>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</si>
  <si>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</si>
  <si>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</si>
  <si>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</si>
  <si>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</si>
  <si>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</si>
  <si>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</si>
  <si>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</si>
  <si>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</si>
  <si>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</si>
  <si>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</si>
  <si>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</si>
  <si>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</si>
  <si>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</si>
  <si>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</si>
  <si>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</si>
  <si>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</si>
  <si>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</si>
  <si>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</si>
  <si>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</si>
  <si>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</si>
  <si>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</si>
  <si>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</si>
  <si>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</si>
  <si>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</si>
  <si>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</si>
  <si>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</si>
  <si>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</si>
  <si>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</si>
  <si>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</si>
  <si>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</si>
  <si>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</si>
  <si>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</si>
  <si>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</si>
  <si>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</si>
  <si>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</si>
  <si>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</si>
  <si>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</si>
  <si>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</si>
  <si>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</si>
  <si>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</si>
  <si>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</si>
  <si>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</si>
  <si>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</si>
  <si>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</si>
  <si>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</si>
  <si>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</si>
  <si>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</si>
  <si>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</si>
  <si>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</si>
  <si>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</si>
  <si>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</si>
  <si>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</si>
  <si>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</si>
  <si>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</si>
  <si>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</si>
  <si>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</si>
  <si>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</si>
  <si>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</si>
  <si>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</si>
  <si>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</si>
  <si>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</si>
  <si>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</si>
  <si>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</si>
  <si>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</si>
  <si>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</si>
  <si>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</si>
  <si>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</si>
  <si>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</si>
  <si>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</si>
  <si>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</si>
  <si>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</si>
  <si>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</si>
  <si>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</si>
  <si>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</si>
  <si>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</si>
  <si>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</si>
  <si>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</si>
  <si>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</si>
  <si>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</si>
  <si>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</si>
  <si>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</si>
  <si>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</si>
  <si>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</si>
  <si>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</si>
  <si>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</si>
  <si>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</si>
  <si>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</si>
  <si>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</si>
  <si>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</si>
  <si>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</si>
  <si>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</si>
  <si>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</si>
  <si>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</si>
  <si>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</si>
  <si>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</si>
  <si>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</si>
  <si>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</si>
  <si>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</si>
  <si>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</si>
  <si>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</si>
  <si>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</si>
  <si>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</si>
  <si>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</si>
  <si>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</si>
  <si>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</si>
  <si>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</si>
  <si>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</si>
  <si>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</si>
  <si>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</si>
  <si>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</si>
  <si>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</si>
  <si>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</si>
  <si>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</si>
  <si>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</si>
  <si>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</si>
  <si>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</si>
  <si>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</si>
  <si>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</si>
  <si>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</si>
  <si>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</si>
  <si>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</si>
  <si>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</si>
  <si>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</si>
  <si>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</si>
  <si>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</si>
  <si>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</si>
  <si>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</si>
  <si>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</si>
  <si>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</si>
  <si>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</si>
  <si>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</si>
  <si>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</si>
  <si>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</si>
  <si>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</si>
  <si>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</si>
  <si>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</si>
  <si>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</si>
  <si>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</si>
  <si>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</si>
  <si>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</si>
  <si>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</si>
  <si>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</si>
  <si>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</si>
  <si>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</si>
  <si>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</si>
  <si>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</si>
  <si>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</si>
  <si>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</si>
  <si>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</si>
  <si>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</si>
  <si>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</si>
  <si>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</si>
  <si>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</si>
  <si>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</si>
  <si>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</si>
  <si>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</si>
  <si>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</si>
  <si>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</si>
  <si>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</si>
  <si>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</si>
  <si>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</si>
  <si>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</si>
  <si>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</si>
  <si>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</si>
  <si>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</si>
  <si>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</si>
  <si>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</si>
  <si>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</si>
  <si>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</si>
  <si>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</si>
  <si>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</si>
  <si>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</si>
  <si>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</si>
  <si>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</si>
  <si>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</si>
  <si>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</si>
  <si>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</si>
  <si>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</si>
  <si>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</si>
  <si>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</si>
  <si>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</si>
  <si>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</si>
  <si>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</si>
  <si>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</si>
  <si>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</si>
  <si>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</si>
  <si>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</si>
  <si>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</si>
  <si>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</si>
  <si>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</si>
  <si>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</si>
  <si>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</si>
  <si>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</si>
  <si>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</si>
  <si>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</si>
  <si>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</si>
  <si>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</si>
  <si>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</si>
  <si>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</si>
  <si>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</si>
  <si>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</si>
  <si>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</si>
  <si>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</si>
  <si>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</si>
  <si>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</si>
  <si>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</si>
  <si>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</si>
  <si>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</si>
  <si>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</si>
  <si>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</si>
  <si>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</si>
  <si>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</si>
  <si>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</si>
  <si>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</si>
  <si>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</si>
  <si>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</si>
  <si>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</si>
  <si>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</si>
  <si>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</si>
  <si>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</si>
  <si>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</si>
  <si>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</si>
  <si>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</si>
  <si>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</si>
  <si>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</si>
  <si>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</si>
  <si>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</si>
  <si>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</si>
  <si>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</si>
  <si>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</si>
  <si>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</si>
  <si>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</si>
  <si>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</si>
  <si>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</si>
  <si>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</si>
  <si>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</si>
  <si>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</si>
  <si>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</si>
  <si>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</si>
  <si>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</si>
  <si>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</si>
  <si>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</si>
  <si>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</si>
  <si>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</si>
  <si>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</si>
  <si>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</si>
  <si>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</si>
  <si>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</si>
  <si>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</si>
  <si>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</si>
  <si>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</si>
  <si>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</si>
  <si>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</si>
  <si>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</si>
  <si>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</si>
  <si>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</si>
  <si>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</si>
  <si>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</si>
  <si>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</si>
  <si>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</si>
  <si>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</si>
  <si>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</si>
  <si>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</si>
  <si>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</si>
  <si>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</si>
  <si>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</si>
  <si>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</si>
  <si>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</si>
  <si>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</si>
  <si>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</si>
  <si>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</si>
  <si>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</si>
  <si>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</si>
  <si>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</si>
  <si>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</si>
  <si>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</si>
  <si>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</si>
  <si>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</si>
  <si>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</si>
  <si>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</si>
  <si>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</si>
  <si>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</si>
  <si>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</si>
  <si>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</si>
  <si>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</si>
  <si>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</si>
  <si>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</si>
  <si>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</si>
  <si>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</si>
  <si>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</si>
  <si>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</si>
  <si>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</si>
  <si>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</si>
  <si>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</si>
  <si>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</si>
  <si>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</si>
  <si>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</si>
  <si>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</si>
  <si>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</si>
  <si>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</si>
  <si>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</si>
  <si>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</si>
  <si>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</si>
  <si>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</si>
  <si>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</si>
  <si>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</si>
  <si>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</si>
  <si>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</si>
  <si>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</si>
  <si>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</si>
  <si>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</si>
  <si>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</si>
  <si>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</si>
  <si>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</si>
  <si>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</si>
  <si>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</si>
  <si>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</si>
  <si>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</si>
  <si>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</si>
  <si>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</si>
  <si>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</si>
  <si>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</si>
  <si>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</si>
  <si>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</si>
  <si>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</si>
  <si>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</si>
  <si>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</si>
  <si>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</si>
  <si>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</si>
  <si>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</si>
  <si>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</si>
  <si>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</si>
  <si>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</si>
  <si>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</si>
  <si>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</si>
  <si>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</si>
  <si>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</si>
  <si>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</si>
  <si>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</si>
  <si>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</si>
  <si>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</si>
  <si>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</si>
  <si>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</si>
  <si>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</si>
  <si>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</si>
  <si>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</si>
  <si>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</si>
  <si>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</si>
  <si>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</si>
  <si>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</si>
  <si>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</si>
  <si>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</si>
  <si>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</si>
  <si>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</si>
  <si>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</si>
  <si>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</si>
  <si>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</si>
  <si>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</si>
  <si>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</si>
  <si>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</si>
  <si>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</si>
  <si>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</si>
  <si>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</si>
  <si>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</si>
  <si>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</si>
  <si>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</si>
  <si>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</si>
  <si>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</si>
  <si>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</si>
  <si>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</si>
  <si>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</si>
  <si>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</si>
  <si>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</si>
  <si>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</si>
  <si>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</si>
  <si>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</si>
  <si>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</si>
  <si>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</si>
  <si>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</si>
  <si>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</si>
  <si>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</si>
  <si>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</si>
  <si>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</si>
  <si>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</si>
  <si>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</si>
  <si>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</si>
  <si>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</si>
  <si>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</si>
  <si>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</si>
  <si>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</si>
  <si>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</si>
  <si>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</si>
  <si>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</si>
  <si>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</si>
  <si>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</si>
  <si>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</si>
  <si>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</si>
  <si>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</si>
  <si>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</si>
  <si>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</si>
  <si>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</si>
  <si>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</si>
  <si>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</si>
  <si>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</si>
  <si>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</si>
  <si>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</si>
  <si>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</si>
  <si>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</si>
  <si>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</si>
  <si>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</si>
  <si>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</si>
  <si>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</si>
  <si>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</si>
  <si>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</si>
  <si>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</si>
  <si>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</si>
  <si>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</si>
  <si>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</si>
  <si>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</si>
  <si>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</si>
  <si>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</si>
  <si>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</si>
  <si>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</si>
  <si>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</si>
  <si>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</si>
  <si>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</si>
  <si>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</si>
  <si>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</si>
  <si>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</si>
  <si>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</si>
  <si>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</si>
  <si>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</si>
  <si>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</si>
  <si>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</si>
  <si>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</si>
  <si>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</si>
  <si>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</si>
  <si>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</si>
  <si>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</si>
  <si>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</si>
  <si>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</si>
  <si>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</si>
  <si>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</si>
  <si>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</si>
  <si>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</si>
  <si>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</si>
  <si>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</si>
  <si>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</si>
  <si>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</si>
  <si>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</si>
  <si>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</si>
  <si>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</si>
  <si>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</si>
  <si>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</si>
  <si>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</si>
  <si>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</si>
  <si>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</si>
  <si>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</si>
  <si>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</si>
  <si>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</si>
  <si>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</si>
  <si>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</si>
  <si>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</si>
  <si>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</si>
  <si>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</si>
  <si>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</si>
  <si>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</si>
  <si>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</si>
  <si>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</si>
  <si>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</si>
  <si>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</si>
  <si>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</si>
  <si>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</si>
  <si>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</si>
  <si>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</si>
  <si>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</si>
  <si>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</si>
  <si>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</si>
  <si>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</si>
  <si>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</si>
  <si>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</si>
  <si>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</si>
  <si>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</si>
  <si>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</si>
  <si>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</si>
  <si>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</si>
  <si>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</si>
  <si>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</si>
  <si>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</si>
  <si>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</si>
  <si>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</si>
  <si>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</si>
  <si>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</si>
  <si>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</si>
  <si>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</si>
  <si>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</si>
  <si>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</si>
  <si>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</si>
  <si>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</si>
  <si>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</si>
  <si>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</si>
  <si>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</si>
  <si>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</si>
  <si>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</si>
  <si>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</si>
  <si>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</si>
  <si>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</si>
  <si>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</si>
  <si>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</si>
  <si>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</si>
  <si>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</si>
  <si>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</si>
  <si>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</si>
  <si>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</si>
  <si>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</si>
  <si>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</si>
  <si>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</si>
  <si>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</si>
  <si>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</si>
  <si>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</si>
  <si>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</si>
  <si>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</si>
  <si>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</si>
  <si>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</si>
  <si>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</si>
  <si>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</si>
  <si>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</si>
  <si>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</si>
  <si>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</si>
  <si>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</si>
  <si>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</si>
  <si>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</si>
  <si>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</si>
  <si>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</si>
  <si>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</si>
  <si>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</si>
  <si>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</si>
  <si>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</si>
  <si>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</si>
  <si>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</si>
  <si>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</si>
  <si>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</si>
  <si>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</si>
  <si>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</si>
  <si>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</si>
  <si>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</si>
  <si>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</si>
  <si>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</si>
  <si>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</si>
  <si>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</si>
  <si>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</si>
  <si>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</si>
  <si>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</si>
  <si>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</si>
  <si>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</si>
  <si>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</si>
  <si>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</si>
  <si>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</si>
  <si>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</si>
  <si>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</si>
  <si>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</si>
  <si>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</si>
  <si>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</si>
  <si>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</si>
  <si>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</si>
  <si>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</si>
  <si>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</si>
  <si>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</si>
  <si>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</si>
  <si>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</si>
  <si>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</si>
  <si>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</si>
  <si>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</si>
  <si>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</si>
  <si>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</si>
  <si>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</si>
  <si>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</si>
  <si>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</si>
  <si>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</si>
  <si>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</si>
  <si>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</si>
  <si>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</si>
  <si>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</si>
  <si>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</si>
  <si>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</si>
  <si>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</si>
  <si>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</si>
  <si>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</si>
  <si>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</si>
  <si>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</si>
  <si>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</si>
  <si>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</si>
  <si>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</si>
  <si>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</si>
  <si>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</si>
  <si>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</si>
  <si>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</si>
  <si>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</si>
  <si>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</si>
  <si>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</si>
  <si>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</si>
  <si>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</si>
  <si>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</si>
  <si>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</si>
  <si>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</si>
  <si>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</si>
  <si>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</si>
  <si>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</si>
  <si>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</si>
  <si>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</si>
  <si>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</si>
  <si>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</si>
  <si>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</si>
  <si>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</si>
  <si>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</si>
  <si>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</si>
  <si>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</si>
  <si>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</si>
  <si>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</si>
  <si>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</si>
  <si>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</si>
  <si>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</si>
  <si>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</si>
  <si>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</si>
  <si>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</si>
  <si>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</si>
  <si>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</si>
  <si>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</si>
  <si>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</si>
  <si>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</si>
  <si>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</si>
  <si>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</si>
  <si>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</si>
  <si>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</si>
  <si>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</si>
  <si>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</si>
  <si>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</si>
  <si>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</si>
  <si>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</si>
  <si>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</si>
  <si>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</si>
  <si>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</si>
  <si>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</si>
  <si>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</si>
  <si>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</si>
  <si>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</si>
  <si>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</si>
  <si>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</si>
  <si>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</si>
  <si>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</si>
  <si>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</si>
  <si>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</si>
  <si>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</si>
  <si>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</si>
  <si>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</si>
  <si>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</si>
  <si>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</si>
  <si>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</si>
  <si>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</si>
  <si>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</si>
  <si>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</si>
  <si>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</si>
  <si>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</si>
  <si>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</si>
  <si>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</si>
  <si>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</si>
  <si>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</si>
  <si>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</si>
  <si>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</si>
  <si>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</si>
  <si>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</si>
  <si>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</si>
  <si>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</si>
  <si>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</si>
  <si>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</si>
  <si>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</si>
  <si>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</si>
  <si>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</si>
  <si>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</si>
  <si>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</si>
  <si>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</si>
  <si>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</si>
  <si>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</si>
  <si>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</si>
  <si>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</si>
  <si>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</si>
  <si>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</si>
  <si>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</si>
  <si>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</si>
  <si>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</si>
  <si>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</si>
  <si>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</si>
  <si>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</si>
  <si>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</si>
  <si>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</si>
  <si>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</si>
  <si>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</si>
  <si>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</si>
  <si>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</si>
  <si>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</si>
  <si>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</si>
  <si>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</si>
  <si>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</si>
  <si>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</si>
  <si>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</si>
  <si>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</si>
  <si>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</si>
  <si>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</si>
  <si>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</si>
  <si>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</si>
  <si>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</si>
  <si>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</si>
  <si>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</si>
  <si>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</si>
  <si>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</si>
  <si>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</si>
  <si>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</si>
  <si>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</si>
  <si>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</si>
  <si>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</si>
  <si>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</si>
  <si>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</si>
  <si>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</si>
  <si>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</si>
  <si>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</si>
  <si>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</si>
  <si>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</si>
  <si>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</si>
  <si>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</si>
  <si>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</si>
  <si>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</si>
  <si>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</si>
  <si>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</si>
  <si>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</si>
  <si>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</si>
  <si>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</si>
  <si>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</si>
  <si>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</si>
  <si>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</si>
  <si>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</si>
  <si>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</si>
  <si>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</si>
  <si>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</si>
  <si>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</si>
  <si>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</si>
  <si>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</si>
  <si>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</si>
  <si>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</si>
  <si>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</si>
  <si>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</si>
  <si>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</si>
  <si>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</si>
  <si>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</si>
  <si>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</si>
  <si>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</si>
  <si>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</si>
  <si>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</si>
  <si>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</si>
  <si>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</si>
  <si>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</si>
  <si>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</si>
  <si>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</si>
  <si>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</si>
  <si>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</si>
  <si>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</si>
  <si>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</si>
  <si>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</si>
  <si>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</si>
  <si>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</si>
  <si>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</si>
  <si>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</si>
  <si>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</si>
  <si>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</si>
  <si>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</si>
  <si>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</si>
  <si>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</si>
  <si>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</si>
  <si>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</si>
  <si>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</si>
  <si>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</si>
  <si>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</si>
  <si>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</si>
  <si>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</si>
  <si>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</si>
  <si>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</si>
  <si>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</si>
  <si>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</si>
  <si>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</si>
  <si>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</si>
  <si>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</si>
  <si>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</si>
  <si>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</si>
  <si>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</si>
  <si>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</si>
  <si>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</si>
  <si>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</si>
  <si>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</si>
  <si>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</si>
  <si>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</si>
  <si>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</si>
  <si>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</si>
  <si>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</si>
  <si>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</si>
  <si>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</si>
  <si>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</si>
  <si>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</si>
  <si>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</si>
  <si>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</si>
  <si>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</si>
  <si>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</si>
  <si>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</si>
  <si>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</si>
  <si>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</si>
  <si>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</si>
  <si>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</si>
  <si>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</si>
  <si>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</si>
  <si>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</si>
  <si>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</si>
  <si>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</si>
  <si>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</si>
  <si>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</si>
  <si>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</si>
  <si>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</si>
  <si>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</si>
  <si>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</si>
  <si>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</si>
  <si>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</si>
  <si>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</si>
  <si>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</si>
  <si>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</si>
  <si>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</si>
  <si>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</si>
  <si>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</si>
  <si>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</si>
  <si>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</si>
  <si>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</si>
  <si>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</si>
  <si>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</si>
  <si>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</si>
  <si>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</si>
  <si>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</si>
  <si>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</si>
  <si>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</si>
  <si>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</si>
  <si>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</si>
  <si>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</si>
  <si>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</si>
  <si>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</si>
  <si>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</si>
  <si>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</si>
  <si>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</si>
  <si>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</si>
  <si>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</si>
  <si>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</si>
  <si>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</si>
  <si>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</si>
  <si>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</si>
  <si>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</si>
  <si>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</si>
  <si>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</si>
  <si>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</si>
  <si>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</si>
  <si>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</si>
  <si>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</si>
  <si>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</si>
  <si>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</si>
  <si>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</si>
  <si>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</si>
  <si>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</si>
  <si>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</si>
  <si>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</si>
  <si>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</si>
  <si>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</si>
  <si>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</si>
  <si>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</si>
  <si>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</si>
  <si>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</si>
  <si>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</si>
  <si>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</si>
  <si>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</si>
  <si>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</si>
  <si>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</si>
  <si>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</si>
  <si>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</si>
  <si>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</si>
  <si>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</si>
  <si>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</si>
  <si>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</si>
  <si>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</si>
  <si>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</si>
  <si>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</si>
  <si>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</si>
  <si>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</si>
  <si>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</si>
  <si>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</si>
  <si>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</si>
  <si>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</si>
  <si>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</si>
  <si>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</si>
  <si>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</si>
  <si>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</si>
  <si>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</si>
  <si>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</si>
  <si>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</si>
  <si>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</si>
  <si>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</si>
  <si>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</si>
  <si>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</si>
  <si>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</si>
  <si>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</si>
  <si>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</si>
  <si>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</si>
  <si>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</si>
  <si>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</si>
  <si>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</si>
  <si>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</si>
  <si>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</si>
  <si>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</si>
  <si>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</si>
  <si>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</si>
  <si>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</si>
  <si>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</si>
  <si>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</si>
  <si>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</si>
  <si>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</si>
  <si>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</si>
  <si>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</si>
  <si>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</si>
  <si>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</si>
  <si>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</si>
  <si>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</si>
  <si>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</si>
  <si>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</si>
  <si>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</si>
  <si>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</si>
  <si>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</si>
  <si>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</si>
  <si>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</si>
  <si>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</si>
  <si>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</si>
  <si>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</si>
  <si>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</si>
  <si>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</si>
  <si>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</si>
  <si>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</si>
  <si>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</si>
  <si>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</si>
  <si>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</si>
  <si>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</si>
  <si>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</si>
  <si>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</si>
  <si>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</si>
  <si>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</si>
  <si>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</si>
  <si>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</si>
  <si>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</si>
  <si>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</si>
  <si>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</si>
  <si>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</si>
  <si>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</si>
  <si>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</si>
  <si>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</si>
  <si>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</si>
  <si>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</si>
  <si>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</si>
  <si>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</si>
  <si>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</si>
  <si>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</si>
  <si>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</si>
  <si>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</si>
  <si>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</si>
  <si>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</si>
  <si>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</si>
  <si>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</si>
  <si>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</si>
  <si>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</si>
  <si>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</si>
  <si>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</si>
  <si>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</si>
  <si>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</si>
  <si>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</si>
  <si>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</si>
  <si>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</si>
  <si>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</si>
  <si>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</si>
  <si>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</si>
  <si>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</si>
  <si>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</si>
  <si>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</si>
  <si>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</si>
  <si>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</si>
  <si>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</si>
  <si>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</si>
  <si>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</si>
  <si>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</si>
  <si>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</si>
  <si>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</si>
  <si>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</si>
  <si>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</si>
  <si>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</si>
  <si>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</si>
  <si>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</si>
  <si>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</si>
  <si>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</si>
  <si>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</si>
  <si>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</si>
  <si>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</si>
  <si>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</si>
  <si>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</si>
  <si>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</si>
  <si>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</si>
  <si>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</si>
  <si>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</si>
  <si>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</si>
  <si>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</si>
  <si>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</si>
  <si>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</si>
  <si>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</si>
  <si>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</si>
  <si>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</si>
  <si>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</si>
  <si>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</si>
  <si>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</si>
  <si>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</si>
  <si>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</si>
  <si>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</si>
  <si>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</si>
  <si>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</si>
  <si>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</si>
  <si>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</si>
  <si>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</si>
  <si>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</si>
  <si>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</si>
  <si>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</si>
  <si>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</si>
  <si>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</si>
  <si>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</si>
  <si>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</si>
  <si>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</si>
  <si>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</si>
  <si>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</si>
  <si>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</si>
  <si>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</si>
  <si>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</si>
  <si>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</si>
  <si>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</si>
  <si>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</si>
  <si>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</si>
  <si>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</si>
  <si>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</si>
  <si>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</si>
  <si>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</si>
  <si>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</si>
  <si>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</si>
  <si>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</si>
  <si>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</si>
  <si>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</si>
  <si>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</si>
  <si>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</si>
  <si>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</si>
  <si>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</si>
  <si>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</si>
  <si>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</si>
  <si>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</si>
  <si>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</si>
  <si>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</si>
  <si>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</si>
  <si>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</si>
  <si>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</si>
  <si>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</si>
  <si>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</si>
  <si>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</si>
  <si>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</si>
  <si>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</si>
  <si>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</si>
  <si>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</si>
  <si>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</si>
  <si>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</si>
  <si>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</si>
  <si>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</si>
  <si>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</si>
  <si>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</si>
  <si>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</si>
  <si>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</si>
  <si>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</si>
  <si>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</si>
  <si>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</si>
  <si>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</si>
  <si>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</si>
  <si>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</si>
  <si>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</si>
  <si>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</si>
  <si>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</si>
  <si>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</si>
  <si>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</si>
  <si>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</si>
  <si>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</si>
  <si>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</si>
  <si>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</si>
  <si>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</si>
  <si>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</si>
  <si>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</si>
  <si>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</si>
  <si>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</si>
  <si>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</si>
  <si>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</si>
  <si>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</si>
  <si>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</si>
  <si>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</si>
  <si>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</si>
  <si>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</si>
  <si>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</si>
  <si>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</si>
  <si>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</si>
  <si>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</si>
  <si>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</si>
  <si>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</si>
  <si>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</si>
  <si>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</si>
  <si>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</si>
  <si>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</si>
  <si>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</si>
  <si>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</si>
  <si>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</si>
  <si>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</si>
  <si>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</si>
  <si>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</si>
  <si>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</si>
  <si>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</si>
  <si>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</si>
  <si>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</si>
  <si>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</si>
  <si>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</si>
  <si>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</si>
  <si>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</si>
  <si>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</si>
  <si>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</si>
  <si>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</si>
  <si>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</si>
  <si>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</si>
  <si>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</si>
  <si>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</si>
  <si>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</si>
  <si>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</si>
  <si>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</si>
  <si>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</si>
  <si>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</si>
  <si>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</si>
  <si>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</si>
  <si>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</si>
  <si>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</si>
  <si>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</si>
  <si>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</si>
  <si>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</si>
  <si>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</si>
  <si>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</si>
  <si>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</si>
  <si>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</si>
  <si>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</si>
  <si>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</si>
  <si>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</si>
  <si>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</si>
  <si>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</si>
  <si>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</si>
  <si>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</si>
  <si>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</si>
  <si>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</si>
  <si>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</si>
  <si>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</si>
  <si>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</si>
  <si>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</si>
  <si>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</si>
  <si>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</si>
  <si>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</si>
  <si>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</si>
  <si>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</si>
  <si>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</si>
  <si>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</si>
  <si>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</si>
  <si>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</si>
  <si>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</si>
  <si>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</si>
  <si>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</si>
  <si>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</si>
  <si>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</si>
  <si>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</si>
  <si>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</si>
  <si>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</si>
  <si>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</si>
  <si>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</si>
  <si>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</si>
  <si>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</si>
  <si>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</si>
  <si>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</si>
  <si>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</si>
  <si>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</si>
  <si>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</si>
  <si>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</si>
  <si>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</si>
  <si>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</si>
  <si>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</si>
  <si>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</si>
  <si>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</si>
  <si>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</si>
  <si>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</si>
  <si>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</si>
  <si>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</si>
  <si>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</si>
  <si>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</si>
  <si>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</si>
  <si>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</si>
  <si>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</si>
  <si>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</si>
  <si>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</si>
  <si>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</si>
  <si>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</si>
  <si>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</si>
  <si>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</si>
  <si>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</si>
  <si>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</si>
  <si>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</si>
  <si>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</si>
  <si>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</si>
  <si>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</si>
  <si>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</si>
  <si>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</si>
  <si>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</si>
  <si>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</si>
  <si>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</si>
  <si>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</si>
  <si>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</si>
  <si>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</si>
  <si>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</si>
  <si>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</si>
  <si>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</si>
  <si>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</si>
  <si>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</si>
  <si>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</si>
  <si>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</si>
  <si>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</si>
  <si>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</si>
  <si>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</si>
  <si>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</si>
  <si>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</si>
  <si>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</si>
  <si>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</si>
  <si>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</si>
  <si>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</si>
  <si>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</si>
  <si>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</si>
  <si>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</si>
  <si>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</si>
  <si>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</si>
  <si>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</si>
  <si>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</si>
  <si>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</si>
  <si>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</si>
  <si>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</si>
  <si>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</si>
  <si>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</si>
  <si>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</si>
  <si>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</si>
  <si>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</si>
  <si>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</si>
  <si>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</si>
  <si>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</si>
  <si>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</si>
  <si>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</si>
  <si>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</si>
  <si>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</si>
  <si>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</si>
  <si>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</si>
  <si>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</si>
  <si>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</si>
  <si>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</si>
  <si>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</si>
  <si>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</si>
  <si>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</si>
  <si>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</si>
  <si>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</si>
  <si>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</si>
  <si>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</si>
  <si>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</si>
  <si>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</si>
  <si>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</si>
  <si>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</si>
  <si>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</si>
  <si>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</si>
  <si>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</si>
  <si>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</si>
  <si>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</si>
  <si>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</si>
  <si>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</si>
  <si>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</si>
  <si>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</si>
  <si>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</si>
  <si>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</si>
  <si>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</si>
  <si>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</si>
  <si>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</si>
  <si>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</si>
  <si>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</si>
  <si>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</si>
  <si>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</si>
  <si>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</si>
  <si>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</si>
  <si>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</si>
  <si>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</si>
  <si>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</si>
  <si>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</si>
  <si>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</si>
  <si>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</si>
  <si>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</si>
  <si>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</si>
  <si>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</si>
  <si>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</si>
  <si>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</si>
  <si>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</si>
  <si>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</si>
  <si>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</si>
  <si>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</si>
  <si>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</si>
  <si>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</si>
  <si>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</si>
  <si>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</si>
  <si>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</si>
  <si>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</si>
  <si>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</si>
  <si>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</si>
  <si>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</si>
  <si>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</si>
  <si>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</si>
  <si>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</si>
  <si>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</si>
  <si>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</si>
  <si>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</si>
  <si>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</si>
  <si>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</si>
  <si>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</si>
  <si>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</si>
  <si>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</si>
  <si>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</si>
  <si>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</si>
  <si>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</si>
  <si>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</si>
  <si>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</si>
  <si>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</si>
  <si>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</si>
  <si>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</si>
  <si>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</si>
  <si>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</si>
  <si>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</si>
  <si>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</si>
  <si>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</si>
  <si>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</si>
  <si>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</si>
  <si>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</si>
  <si>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</si>
  <si>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</si>
  <si>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</si>
  <si>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</si>
  <si>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</si>
  <si>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</si>
  <si>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</si>
  <si>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</si>
  <si>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</si>
  <si>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</si>
  <si>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</si>
  <si>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</si>
  <si>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</si>
  <si>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</si>
  <si>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</si>
  <si>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</si>
  <si>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</si>
  <si>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</si>
  <si>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</si>
  <si>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</si>
  <si>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</si>
  <si>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</si>
  <si>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</si>
  <si>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</si>
  <si>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</si>
  <si>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</si>
  <si>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</si>
  <si>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</si>
  <si>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</si>
  <si>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</si>
  <si>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</si>
  <si>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</si>
  <si>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</si>
  <si>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</si>
  <si>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</si>
  <si>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</si>
  <si>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</si>
  <si>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</si>
  <si>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</si>
  <si>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</si>
  <si>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</si>
  <si>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</si>
  <si>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</si>
  <si>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</si>
  <si>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</si>
  <si>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</si>
  <si>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</si>
  <si>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</si>
  <si>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</si>
  <si>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</si>
  <si>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</si>
  <si>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</si>
  <si>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</si>
  <si>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</si>
  <si>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</si>
  <si>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</si>
  <si>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</si>
  <si>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</si>
  <si>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</si>
  <si>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</si>
  <si>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</si>
  <si>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</si>
  <si>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</si>
  <si>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</si>
  <si>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</si>
  <si>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</si>
  <si>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</si>
  <si>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</si>
  <si>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</si>
  <si>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</si>
  <si>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</si>
  <si>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</si>
  <si>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</si>
  <si>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</si>
  <si>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</si>
  <si>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</si>
  <si>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</si>
  <si>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</si>
  <si>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</si>
  <si>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</si>
  <si>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</si>
  <si>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</si>
  <si>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</si>
  <si>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</si>
  <si>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</si>
  <si>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</si>
  <si>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</si>
  <si>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</si>
  <si>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</si>
  <si>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</si>
  <si>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</si>
  <si>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</si>
  <si>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</si>
  <si>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</si>
  <si>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</si>
  <si>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</si>
  <si>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</si>
  <si>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</si>
  <si>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</si>
  <si>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</si>
  <si>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</si>
  <si>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</si>
  <si>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</si>
  <si>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</si>
  <si>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</si>
  <si>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</si>
  <si>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</si>
  <si>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</si>
  <si>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</si>
  <si>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</si>
  <si>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</si>
  <si>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</si>
  <si>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</si>
  <si>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</si>
  <si>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</si>
  <si>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</si>
  <si>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</si>
  <si>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</si>
  <si>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</si>
  <si>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</si>
  <si>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</si>
  <si>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</si>
  <si>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</si>
  <si>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</si>
  <si>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</si>
  <si>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</si>
  <si>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</si>
  <si>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</si>
  <si>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</si>
  <si>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</si>
  <si>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</si>
  <si>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</si>
  <si>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</si>
  <si>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</si>
  <si>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</si>
  <si>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</si>
  <si>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</si>
  <si>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</si>
  <si>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</si>
  <si>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</si>
  <si>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</si>
  <si>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</si>
  <si>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</si>
  <si>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</si>
  <si>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</si>
  <si>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</si>
  <si>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</si>
  <si>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</si>
  <si>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</si>
  <si>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</si>
  <si>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</si>
  <si>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</si>
  <si>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</si>
  <si>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</si>
  <si>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</si>
  <si>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</si>
  <si>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</si>
  <si>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</si>
  <si>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</si>
  <si>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</si>
  <si>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</si>
  <si>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</si>
  <si>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</si>
  <si>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</si>
  <si>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</si>
  <si>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</si>
  <si>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</si>
  <si>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</si>
  <si>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</si>
  <si>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</si>
  <si>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</si>
  <si>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</si>
  <si>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</si>
  <si>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</si>
  <si>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</si>
  <si>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</si>
  <si>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</si>
  <si>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</si>
  <si>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</si>
  <si>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</si>
  <si>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</si>
  <si>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</si>
  <si>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</si>
  <si>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</si>
  <si>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</si>
  <si>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</si>
  <si>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</si>
  <si>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</si>
  <si>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</si>
  <si>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</si>
  <si>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</si>
  <si>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</si>
  <si>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</si>
  <si>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</si>
  <si>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</si>
  <si>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</si>
  <si>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</si>
  <si>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</si>
  <si>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</si>
  <si>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</si>
  <si>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</si>
  <si>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</si>
  <si>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</si>
  <si>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</si>
  <si>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</si>
  <si>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</si>
  <si>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</si>
  <si>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</si>
  <si>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</si>
  <si>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</si>
  <si>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</si>
  <si>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</si>
  <si>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</si>
  <si>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</si>
  <si>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</si>
  <si>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</si>
  <si>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</si>
  <si>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</si>
  <si>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</si>
  <si>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</si>
  <si>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</si>
  <si>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</si>
  <si>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</si>
  <si>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</si>
  <si>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</si>
  <si>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</si>
  <si>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</si>
  <si>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</si>
  <si>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</si>
  <si>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</si>
  <si>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</si>
  <si>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</si>
  <si>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</si>
  <si>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</si>
  <si>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</si>
  <si>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</si>
  <si>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</si>
  <si>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</si>
  <si>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</si>
  <si>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</si>
  <si>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</si>
  <si>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</si>
  <si>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</si>
  <si>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</si>
  <si>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</si>
  <si>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</si>
  <si>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</si>
  <si>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</si>
  <si>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</si>
  <si>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</si>
  <si>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</si>
  <si>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</si>
  <si>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</si>
  <si>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</si>
  <si>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</si>
  <si>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</si>
  <si>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</si>
  <si>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</si>
  <si>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</si>
  <si>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</si>
  <si>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</si>
  <si>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</si>
  <si>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</si>
  <si>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</si>
  <si>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</si>
  <si>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</si>
  <si>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</si>
  <si>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</si>
  <si>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</si>
  <si>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</si>
  <si>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</si>
  <si>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</si>
  <si>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</si>
  <si>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</si>
  <si>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</si>
  <si>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</si>
  <si>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</si>
  <si>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</si>
  <si>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</si>
  <si>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</si>
  <si>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</si>
  <si>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</si>
  <si>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</si>
  <si>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</si>
  <si>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</si>
  <si>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</si>
  <si>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</si>
  <si>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</si>
  <si>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</si>
  <si>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</si>
  <si>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</si>
  <si>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</si>
  <si>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</si>
  <si>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</si>
  <si>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</si>
  <si>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</si>
  <si>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</si>
  <si>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</si>
  <si>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</si>
  <si>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</si>
  <si>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</si>
  <si>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</si>
  <si>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</si>
  <si>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</si>
  <si>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</si>
  <si>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</si>
  <si>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</si>
  <si>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</si>
  <si>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</si>
  <si>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</si>
  <si>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</si>
  <si>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</si>
  <si>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</si>
  <si>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</si>
  <si>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</si>
  <si>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</si>
  <si>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</si>
  <si>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</si>
  <si>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</si>
  <si>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</si>
  <si>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</si>
  <si>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</si>
  <si>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</si>
  <si>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</si>
  <si>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</si>
  <si>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</si>
  <si>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</si>
  <si>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</si>
  <si>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</si>
  <si>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</si>
  <si>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</si>
  <si>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</si>
  <si>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</si>
  <si>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</si>
  <si>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</si>
  <si>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</si>
  <si>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</si>
  <si>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</si>
  <si>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</si>
  <si>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</si>
  <si>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</si>
  <si>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</si>
  <si>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</si>
  <si>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</si>
  <si>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</si>
  <si>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</si>
  <si>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</si>
  <si>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</si>
  <si>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</si>
  <si>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</si>
  <si>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</si>
  <si>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</si>
  <si>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</si>
  <si>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</si>
  <si>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</si>
  <si>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</si>
  <si>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</si>
  <si>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</si>
  <si>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</si>
  <si>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</si>
  <si>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</si>
  <si>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</si>
  <si>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</si>
  <si>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</si>
  <si>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</si>
  <si>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</si>
  <si>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</si>
  <si>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</si>
  <si>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</si>
  <si>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</si>
  <si>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</si>
  <si>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</si>
  <si>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</si>
  <si>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</si>
  <si>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</si>
  <si>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</si>
  <si>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</si>
  <si>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</si>
  <si>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</si>
  <si>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</si>
  <si>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</si>
  <si>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</si>
  <si>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</si>
  <si>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</si>
  <si>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</si>
  <si>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</si>
  <si>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</si>
  <si>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</si>
  <si>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</si>
  <si>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</si>
  <si>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</si>
  <si>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</si>
  <si>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</si>
  <si>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</si>
  <si>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</si>
  <si>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</si>
  <si>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</si>
  <si>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</si>
  <si>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</si>
  <si>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</si>
  <si>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</si>
  <si>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</si>
  <si>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</si>
  <si>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</si>
  <si>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</si>
  <si>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</si>
  <si>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</si>
  <si>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</si>
  <si>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</si>
  <si>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</si>
  <si>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</si>
  <si>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</si>
  <si>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</si>
  <si>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</si>
  <si>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</si>
  <si>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</si>
  <si>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</si>
  <si>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</si>
  <si>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</si>
  <si>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</si>
  <si>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</si>
  <si>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</si>
  <si>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</si>
  <si>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</si>
  <si>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</si>
  <si>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</si>
  <si>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</si>
  <si>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</si>
  <si>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</si>
  <si>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</si>
  <si>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</si>
  <si>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</si>
  <si>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</si>
  <si>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</si>
  <si>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</si>
  <si>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</si>
  <si>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</si>
  <si>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</si>
  <si>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</si>
  <si>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</si>
  <si>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</si>
  <si>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</si>
  <si>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</si>
  <si>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</si>
  <si>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</si>
  <si>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</si>
  <si>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</si>
  <si>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</si>
  <si>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</si>
  <si>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</si>
  <si>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</si>
  <si>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</si>
  <si>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</si>
  <si>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</si>
  <si>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</si>
  <si>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</si>
  <si>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</si>
  <si>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</si>
  <si>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</si>
  <si>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</si>
  <si>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</si>
  <si>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</si>
  <si>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</si>
  <si>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</si>
  <si>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</si>
  <si>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</si>
  <si>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</si>
  <si>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</si>
  <si>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</si>
  <si>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</si>
  <si>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</si>
  <si>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</si>
  <si>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</si>
  <si>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</si>
  <si>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</si>
  <si>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</si>
  <si>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</si>
  <si>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</si>
  <si>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</si>
  <si>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</si>
  <si>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</si>
  <si>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</si>
  <si>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</si>
  <si>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</si>
  <si>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</si>
  <si>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</si>
  <si>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</si>
  <si>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</si>
  <si>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</si>
  <si>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</si>
  <si>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</si>
  <si>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</si>
  <si>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</si>
  <si>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</si>
  <si>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</si>
  <si>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</si>
  <si>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</si>
  <si>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</si>
  <si>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</si>
  <si>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</si>
  <si>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</si>
  <si>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</si>
  <si>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</si>
  <si>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</si>
  <si>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</si>
  <si>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</si>
  <si>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</si>
  <si>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</si>
  <si>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</si>
  <si>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</si>
  <si>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</si>
  <si>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</si>
  <si>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</si>
  <si>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</si>
  <si>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</si>
  <si>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</si>
  <si>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</si>
  <si>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</si>
  <si>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</si>
  <si>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</si>
  <si>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</si>
  <si>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</si>
  <si>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</si>
  <si>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</si>
  <si>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</si>
  <si>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</si>
  <si>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</si>
  <si>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</si>
  <si>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</si>
  <si>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</si>
  <si>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</si>
  <si>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</si>
  <si>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</si>
  <si>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</si>
  <si>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</si>
  <si>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</si>
  <si>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</si>
  <si>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</si>
  <si>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</si>
  <si>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</si>
  <si>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</si>
  <si>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</si>
  <si>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</si>
  <si>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</si>
  <si>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</si>
  <si>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</si>
  <si>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</si>
  <si>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</si>
  <si>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</si>
  <si>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</si>
  <si>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</si>
  <si>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</si>
  <si>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</si>
  <si>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</si>
  <si>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</si>
  <si>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</si>
  <si>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</si>
  <si>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</si>
  <si>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</si>
  <si>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</si>
  <si>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</si>
  <si>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</si>
  <si>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</si>
  <si>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</si>
  <si>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</si>
  <si>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</si>
  <si>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</si>
  <si>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</si>
  <si>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</si>
  <si>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</si>
  <si>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</si>
  <si>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</si>
  <si>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</si>
  <si>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</si>
  <si>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</si>
  <si>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</si>
  <si>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</si>
  <si>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</si>
  <si>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</si>
  <si>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</si>
  <si>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</si>
  <si>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</si>
  <si>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</si>
  <si>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</si>
  <si>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</si>
  <si>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</si>
  <si>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</si>
  <si>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</si>
  <si>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</si>
  <si>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</si>
  <si>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</si>
  <si>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</si>
  <si>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</si>
  <si>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</si>
  <si>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</si>
  <si>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</si>
  <si>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</si>
  <si>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</si>
  <si>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</si>
  <si>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</si>
  <si>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</si>
  <si>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</si>
  <si>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</si>
  <si>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</si>
  <si>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</si>
  <si>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</si>
  <si>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</si>
  <si>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</si>
  <si>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</si>
  <si>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</si>
  <si>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</si>
  <si>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</si>
  <si>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</si>
  <si>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</si>
  <si>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</si>
  <si>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</si>
  <si>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</si>
  <si>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</si>
  <si>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</si>
  <si>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</si>
  <si>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</si>
  <si>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</si>
  <si>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</si>
  <si>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</si>
  <si>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</si>
  <si>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</si>
  <si>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</si>
  <si>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</si>
  <si>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</si>
  <si>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</si>
  <si>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</si>
  <si>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</si>
  <si>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</si>
  <si>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</si>
  <si>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</si>
  <si>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</si>
  <si>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</si>
  <si>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</si>
  <si>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</si>
  <si>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</si>
  <si>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</si>
  <si>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</si>
  <si>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</si>
  <si>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</si>
  <si>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</si>
  <si>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</si>
  <si>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</si>
  <si>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</si>
  <si>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</si>
  <si>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</si>
  <si>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</si>
  <si>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</si>
  <si>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</si>
  <si>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</si>
  <si>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</si>
  <si>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</si>
  <si>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</si>
  <si>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</si>
  <si>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</si>
  <si>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</si>
  <si>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</si>
  <si>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</si>
  <si>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</si>
  <si>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</si>
  <si>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</si>
  <si>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</si>
  <si>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</si>
  <si>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</si>
  <si>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</si>
  <si>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</si>
  <si>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</si>
  <si>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</si>
  <si>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</si>
  <si>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</si>
  <si>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</si>
  <si>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</si>
  <si>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</si>
  <si>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</si>
  <si>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</si>
  <si>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</si>
  <si>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</si>
  <si>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</si>
  <si>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</si>
  <si>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</si>
  <si>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</si>
  <si>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</si>
  <si>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</si>
  <si>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</si>
  <si>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</si>
  <si>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</si>
  <si>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</si>
  <si>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</si>
  <si>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</si>
  <si>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</si>
  <si>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</si>
  <si>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</si>
  <si>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</si>
  <si>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</si>
  <si>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</si>
  <si>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</si>
  <si>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</si>
  <si>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</si>
  <si>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</si>
  <si>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</si>
  <si>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</si>
  <si>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</si>
  <si>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</si>
  <si>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</si>
  <si>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</si>
  <si>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</si>
  <si>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</si>
  <si>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</si>
  <si>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</si>
  <si>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</si>
  <si>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</si>
  <si>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</si>
  <si>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</si>
  <si>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</si>
  <si>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</si>
  <si>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</si>
  <si>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</si>
  <si>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</si>
  <si>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</si>
  <si>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</si>
  <si>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</si>
  <si>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</si>
  <si>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</si>
  <si>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</si>
  <si>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</si>
  <si>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</si>
  <si>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</si>
  <si>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</si>
  <si>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</si>
  <si>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</si>
  <si>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</si>
  <si>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</si>
  <si>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</si>
  <si>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</si>
  <si>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</si>
  <si>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</si>
  <si>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</si>
  <si>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</si>
  <si>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</si>
  <si>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</si>
  <si>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</si>
  <si>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</si>
  <si>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</si>
  <si>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</si>
  <si>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</si>
  <si>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</si>
  <si>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</si>
  <si>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</si>
  <si>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</si>
  <si>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</si>
  <si>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</si>
  <si>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</si>
  <si>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</si>
  <si>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</si>
  <si>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</si>
  <si>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</si>
  <si>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</si>
  <si>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</si>
  <si>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</si>
  <si>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</si>
  <si>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</si>
  <si>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</si>
  <si>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</si>
  <si>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</si>
  <si>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</si>
  <si>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</si>
  <si>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</si>
  <si>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</si>
  <si>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</si>
  <si>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</si>
  <si>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</si>
  <si>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</si>
  <si>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</si>
  <si>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</si>
  <si>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</si>
  <si>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</si>
  <si>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</si>
  <si>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</si>
  <si>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</si>
  <si>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</si>
  <si>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</si>
  <si>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</si>
  <si>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</si>
  <si>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</si>
  <si>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</si>
  <si>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</si>
  <si>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</si>
  <si>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</si>
  <si>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</si>
  <si>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</si>
  <si>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</si>
  <si>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</si>
  <si>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</si>
  <si>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</si>
  <si>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</si>
  <si>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</si>
  <si>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</si>
  <si>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</si>
  <si>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</si>
  <si>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</si>
  <si>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</si>
  <si>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</si>
  <si>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</si>
  <si>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</si>
  <si>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</si>
  <si>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</si>
  <si>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</si>
  <si>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</si>
  <si>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</si>
  <si>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</si>
  <si>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</si>
  <si>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</si>
  <si>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</si>
  <si>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</si>
  <si>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</si>
  <si>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</si>
  <si>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</si>
  <si>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</si>
  <si>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</si>
  <si>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</si>
  <si>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</si>
  <si>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</si>
  <si>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</si>
  <si>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</si>
  <si>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</si>
  <si>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</si>
  <si>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</si>
  <si>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</si>
  <si>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</si>
  <si>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</si>
  <si>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</si>
  <si>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</si>
  <si>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</si>
  <si>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</si>
  <si>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</si>
  <si>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</si>
  <si>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</si>
  <si>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</si>
  <si>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</si>
  <si>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</si>
  <si>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</si>
  <si>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</si>
  <si>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</si>
  <si>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</si>
  <si>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</si>
  <si>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</si>
  <si>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</si>
  <si>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</si>
  <si>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</si>
  <si>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</si>
  <si>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</si>
  <si>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</si>
  <si>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</si>
  <si>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</si>
  <si>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</si>
  <si>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</si>
  <si>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</si>
  <si>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</si>
  <si>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</si>
  <si>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</si>
  <si>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</si>
  <si>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</si>
  <si>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</si>
  <si>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</si>
  <si>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</si>
  <si>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</si>
  <si>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</si>
  <si>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</si>
  <si>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</si>
  <si>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</si>
  <si>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</si>
  <si>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</si>
  <si>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</si>
  <si>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</si>
  <si>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</si>
  <si>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</si>
  <si>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</si>
  <si>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</si>
  <si>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</si>
  <si>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</si>
  <si>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</si>
  <si>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</si>
  <si>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</si>
  <si>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</si>
  <si>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</si>
  <si>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</si>
  <si>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</si>
  <si>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</si>
  <si>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</si>
  <si>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</si>
  <si>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</si>
  <si>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</si>
  <si>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</si>
  <si>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</si>
  <si>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</si>
  <si>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</si>
  <si>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</si>
  <si>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</si>
  <si>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</si>
  <si>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</si>
  <si>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</si>
  <si>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</si>
  <si>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</si>
  <si>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</si>
  <si>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</si>
  <si>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</si>
  <si>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</si>
  <si>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</si>
  <si>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</si>
  <si>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</si>
  <si>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</si>
  <si>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</si>
  <si>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</si>
  <si>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</si>
  <si>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</si>
  <si>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</si>
  <si>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</si>
  <si>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</si>
  <si>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</si>
  <si>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</si>
  <si>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</si>
  <si>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</si>
  <si>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</si>
  <si>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</si>
  <si>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</si>
  <si>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</si>
  <si>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</si>
  <si>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</si>
  <si>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</si>
  <si>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</si>
  <si>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</si>
  <si>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</si>
  <si>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</si>
  <si>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</si>
  <si>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</si>
  <si>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</si>
  <si>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</si>
  <si>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</si>
  <si>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</si>
  <si>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</si>
  <si>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</si>
  <si>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</si>
  <si>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</si>
  <si>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</si>
  <si>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</si>
  <si>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</si>
  <si>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</si>
  <si>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</si>
  <si>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</si>
  <si>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</si>
  <si>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</si>
  <si>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</si>
  <si>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</si>
  <si>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</si>
  <si>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</si>
  <si>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</si>
  <si>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</si>
  <si>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</si>
  <si>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</si>
  <si>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</si>
  <si>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</si>
  <si>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</si>
  <si>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</si>
  <si>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</si>
  <si>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</si>
  <si>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</si>
  <si>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</si>
  <si>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</si>
  <si>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</si>
  <si>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</si>
  <si>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</si>
  <si>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</si>
  <si>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</si>
  <si>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</si>
  <si>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</si>
  <si>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</si>
  <si>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</si>
  <si>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</si>
  <si>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</si>
  <si>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</si>
  <si>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</si>
  <si>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</si>
  <si>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</si>
  <si>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</si>
  <si>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</si>
  <si>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</si>
  <si>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</si>
  <si>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</si>
  <si>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</si>
  <si>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</si>
  <si>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</si>
  <si>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</si>
  <si>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</si>
  <si>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</si>
  <si>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</si>
  <si>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</si>
  <si>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</si>
  <si>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</si>
  <si>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</si>
  <si>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</si>
  <si>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</si>
  <si>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</si>
  <si>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</si>
  <si>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</si>
  <si>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</si>
  <si>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</si>
  <si>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</si>
  <si>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</si>
  <si>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</si>
  <si>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</si>
  <si>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</si>
  <si>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</si>
  <si>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</si>
  <si>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</si>
  <si>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</si>
  <si>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</si>
  <si>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</si>
  <si>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</si>
  <si>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</si>
  <si>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</si>
  <si>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</si>
  <si>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</si>
  <si>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</si>
  <si>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</si>
  <si>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</si>
  <si>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</si>
  <si>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</si>
  <si>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</si>
  <si>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</si>
  <si>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</si>
  <si>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</si>
  <si>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</si>
  <si>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</si>
  <si>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</si>
  <si>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</si>
  <si>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</si>
  <si>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</si>
  <si>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</si>
  <si>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</si>
  <si>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</si>
  <si>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</si>
  <si>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</si>
  <si>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</si>
  <si>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</si>
  <si>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</si>
  <si>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</si>
  <si>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</si>
  <si>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</si>
  <si>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</si>
  <si>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</si>
  <si>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</si>
  <si>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</si>
  <si>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</si>
  <si>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</si>
  <si>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</si>
  <si>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</si>
  <si>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</si>
  <si>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</si>
  <si>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</si>
  <si>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</si>
  <si>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</si>
  <si>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</si>
  <si>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</si>
  <si>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</si>
  <si>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</si>
  <si>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</si>
  <si>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</si>
  <si>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</si>
  <si>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</si>
  <si>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</si>
  <si>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</si>
  <si>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</si>
  <si>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</si>
  <si>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</si>
  <si>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</si>
  <si>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</si>
  <si>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</si>
  <si>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</si>
  <si>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</si>
  <si>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</si>
  <si>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</si>
  <si>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</si>
  <si>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</si>
  <si>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</si>
  <si>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</si>
  <si>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</si>
  <si>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</si>
  <si>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</si>
  <si>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</si>
  <si>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</si>
  <si>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</si>
  <si>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</si>
  <si>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</si>
  <si>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</si>
  <si>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</si>
  <si>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</si>
  <si>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</si>
  <si>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</si>
  <si>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</si>
  <si>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</si>
  <si>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</si>
  <si>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</si>
  <si>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</si>
  <si>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</si>
  <si>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</si>
  <si>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</si>
  <si>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</si>
  <si>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</si>
  <si>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</si>
  <si>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</si>
  <si>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</si>
  <si>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</si>
  <si>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</si>
  <si>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</si>
  <si>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</si>
  <si>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</si>
  <si>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</si>
  <si>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</si>
  <si>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</si>
  <si>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</si>
  <si>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</si>
  <si>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</si>
  <si>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</si>
  <si>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</si>
  <si>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</si>
  <si>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</si>
  <si>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</si>
  <si>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</si>
  <si>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</si>
  <si>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</si>
  <si>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</si>
  <si>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</si>
  <si>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</si>
  <si>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</si>
  <si>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</si>
  <si>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</si>
  <si>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</si>
  <si>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</si>
  <si>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</si>
  <si>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</si>
  <si>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</si>
  <si>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</si>
  <si>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</si>
  <si>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</si>
  <si>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</si>
  <si>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</si>
  <si>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</si>
  <si>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</si>
  <si>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</si>
  <si>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</si>
  <si>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</si>
  <si>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</si>
  <si>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</si>
  <si>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</si>
  <si>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</si>
  <si>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</si>
  <si>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</si>
  <si>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</si>
  <si>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</si>
  <si>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</si>
  <si>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</si>
  <si>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</si>
  <si>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</si>
  <si>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</si>
  <si>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</si>
  <si>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</si>
  <si>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</si>
  <si>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</si>
  <si>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</si>
  <si>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</si>
  <si>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</si>
  <si>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</si>
  <si>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</si>
  <si>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</si>
  <si>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</si>
  <si>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</si>
  <si>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</si>
  <si>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</si>
  <si>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</si>
  <si>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</si>
  <si>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</si>
  <si>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</si>
  <si>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</si>
  <si>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</si>
  <si>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</si>
  <si>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</si>
  <si>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</si>
  <si>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</si>
  <si>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</si>
  <si>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</si>
  <si>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</si>
  <si>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</si>
  <si>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</si>
  <si>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</si>
  <si>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</si>
  <si>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</si>
  <si>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</si>
  <si>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</si>
  <si>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</si>
  <si>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</si>
  <si>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</si>
  <si>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</si>
  <si>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</si>
  <si>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</si>
  <si>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</si>
  <si>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</si>
  <si>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</si>
  <si>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</si>
  <si>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</si>
  <si>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</si>
  <si>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</si>
  <si>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</si>
  <si>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</si>
  <si>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</si>
  <si>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</si>
  <si>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</si>
  <si>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</si>
  <si>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</si>
  <si>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</si>
  <si>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</si>
  <si>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</si>
  <si>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</si>
  <si>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</si>
  <si>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</si>
  <si>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</si>
  <si>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</si>
  <si>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</si>
  <si>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</si>
  <si>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</si>
  <si>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</si>
  <si>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</si>
  <si>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</si>
  <si>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</si>
  <si>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</si>
  <si>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</si>
  <si>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</si>
  <si>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</si>
  <si>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</si>
  <si>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</si>
  <si>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</si>
  <si>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</si>
  <si>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</si>
  <si>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</si>
  <si>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</si>
  <si>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</si>
  <si>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</si>
  <si>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</si>
  <si>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</si>
  <si>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</si>
  <si>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</si>
  <si>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</si>
  <si>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</si>
  <si>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</si>
  <si>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</si>
  <si>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</si>
  <si>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</si>
  <si>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</si>
  <si>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</si>
  <si>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</si>
  <si>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</si>
  <si>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</si>
  <si>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</si>
  <si>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</si>
  <si>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</si>
  <si>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</si>
  <si>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</si>
  <si>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</si>
  <si>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</si>
  <si>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</si>
  <si>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</si>
  <si>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</si>
  <si>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</si>
  <si>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</si>
  <si>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</si>
  <si>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</si>
  <si>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</si>
  <si>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</si>
  <si>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</si>
  <si>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</si>
  <si>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</si>
  <si>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</si>
  <si>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</si>
  <si>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</si>
  <si>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</si>
  <si>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</si>
  <si>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</si>
  <si>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</si>
  <si>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</si>
  <si>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</si>
  <si>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</si>
  <si>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</si>
  <si>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</si>
  <si>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</si>
  <si>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</si>
  <si>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</si>
  <si>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</si>
  <si>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</si>
  <si>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</si>
  <si>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</si>
  <si>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</si>
  <si>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</si>
  <si>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</si>
  <si>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</si>
  <si>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</si>
  <si>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</si>
  <si>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</si>
  <si>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</si>
  <si>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</si>
  <si>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</si>
  <si>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</si>
  <si>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</si>
  <si>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</si>
  <si>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</si>
  <si>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</si>
  <si>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</si>
  <si>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</si>
  <si>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</si>
  <si>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</si>
  <si>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</si>
  <si>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</si>
  <si>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</si>
  <si>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</si>
  <si>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</si>
  <si>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</si>
  <si>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</si>
  <si>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</si>
  <si>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</si>
  <si>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</si>
  <si>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</si>
  <si>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</si>
  <si>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</si>
  <si>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</si>
  <si>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</si>
  <si>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</si>
  <si>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</si>
  <si>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</si>
  <si>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</si>
  <si>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</si>
  <si>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</si>
  <si>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</si>
  <si>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</si>
  <si>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</si>
  <si>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</si>
  <si>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</si>
  <si>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</si>
  <si>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</si>
  <si>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</si>
  <si>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</si>
  <si>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</si>
  <si>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</si>
  <si>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</si>
  <si>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</si>
  <si>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</si>
  <si>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</si>
  <si>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</si>
  <si>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</si>
  <si>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</si>
  <si>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</si>
  <si>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</si>
  <si>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</si>
  <si>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</si>
  <si>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</si>
  <si>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</si>
  <si>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</si>
  <si>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</si>
  <si>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</si>
  <si>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</si>
  <si>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</si>
  <si>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</si>
  <si>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</si>
  <si>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</si>
  <si>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</si>
  <si>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</si>
  <si>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</si>
  <si>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</si>
  <si>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</si>
  <si>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</si>
  <si>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</si>
  <si>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</si>
  <si>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</si>
  <si>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</si>
  <si>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</si>
  <si>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</si>
  <si>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</si>
  <si>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</si>
  <si>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</si>
  <si>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</si>
  <si>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</si>
  <si>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</si>
  <si>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</si>
  <si>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</si>
  <si>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</si>
  <si>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</si>
  <si>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</si>
  <si>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</si>
  <si>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</si>
  <si>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</si>
  <si>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</si>
  <si>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</si>
  <si>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</si>
  <si>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</si>
  <si>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</si>
  <si>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</si>
  <si>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</si>
  <si>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</si>
  <si>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</si>
  <si>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</si>
  <si>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</si>
  <si>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</si>
  <si>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</si>
  <si>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</si>
  <si>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</si>
  <si>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</si>
  <si>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</si>
  <si>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</si>
  <si>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</si>
  <si>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</si>
  <si>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</si>
  <si>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</si>
  <si>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</si>
  <si>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</si>
  <si>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</si>
  <si>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</si>
  <si>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</si>
  <si>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</si>
  <si>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</si>
  <si>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</si>
  <si>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</si>
  <si>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</si>
  <si>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</si>
  <si>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</si>
  <si>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</si>
  <si>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</si>
  <si>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</si>
  <si>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</si>
  <si>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</si>
  <si>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</si>
  <si>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</si>
  <si>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</si>
  <si>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</si>
  <si>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</si>
  <si>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</si>
  <si>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</si>
  <si>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</si>
  <si>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</si>
  <si>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</si>
  <si>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</si>
  <si>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</si>
  <si>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</si>
  <si>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</si>
  <si>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</si>
  <si>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</si>
  <si>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</si>
  <si>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</si>
  <si>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</si>
  <si>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</si>
  <si>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</si>
  <si>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</si>
  <si>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</si>
  <si>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</si>
  <si>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</si>
  <si>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</si>
  <si>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</si>
  <si>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</si>
  <si>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</si>
  <si>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</si>
  <si>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</si>
  <si>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</si>
  <si>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</si>
  <si>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</si>
  <si>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</si>
  <si>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</si>
  <si>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</si>
  <si>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</si>
  <si>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</si>
  <si>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</si>
  <si>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</si>
  <si>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</si>
  <si>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</si>
  <si>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</si>
  <si>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</si>
  <si>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</si>
  <si>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</si>
  <si>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</si>
  <si>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</si>
  <si>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</si>
  <si>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</si>
  <si>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</si>
  <si>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</si>
  <si>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</si>
  <si>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</si>
  <si>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</si>
  <si>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</si>
  <si>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</si>
  <si>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</si>
  <si>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</si>
  <si>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</si>
  <si>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</si>
  <si>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</si>
  <si>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</si>
  <si>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</si>
  <si>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</si>
  <si>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</si>
  <si>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</si>
  <si>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</si>
  <si>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</si>
  <si>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</si>
  <si>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</si>
  <si>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</si>
  <si>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</si>
  <si>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</si>
  <si>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</si>
  <si>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</si>
  <si>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</si>
  <si>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</si>
  <si>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</si>
  <si>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</si>
  <si>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</si>
  <si>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</si>
  <si>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</si>
  <si>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</si>
  <si>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</si>
  <si>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</si>
  <si>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</si>
  <si>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</si>
  <si>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</si>
  <si>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</si>
  <si>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</si>
  <si>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</si>
  <si>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</si>
  <si>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</si>
  <si>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</si>
  <si>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</si>
  <si>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</si>
  <si>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</si>
  <si>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</si>
  <si>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</si>
  <si>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</si>
  <si>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</si>
  <si>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</si>
  <si>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</si>
  <si>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</si>
  <si>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</si>
  <si>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</si>
  <si>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</si>
  <si>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</si>
  <si>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</si>
  <si>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</si>
  <si>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</si>
  <si>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</si>
  <si>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</si>
  <si>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</si>
  <si>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</si>
  <si>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</si>
  <si>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</si>
  <si>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</si>
  <si>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</si>
  <si>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</si>
  <si>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</si>
  <si>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</si>
  <si>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</si>
  <si>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</si>
  <si>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</si>
  <si>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</si>
  <si>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</si>
  <si>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</si>
  <si>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</si>
  <si>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</si>
  <si>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</si>
  <si>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</si>
  <si>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</si>
  <si>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</si>
  <si>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</si>
  <si>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</si>
  <si>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</si>
  <si>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</si>
  <si>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</si>
  <si>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</si>
  <si>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</si>
  <si>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</si>
  <si>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</si>
  <si>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</si>
  <si>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</si>
  <si>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</si>
  <si>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</si>
  <si>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</si>
  <si>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</si>
  <si>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</si>
  <si>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</si>
  <si>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</si>
  <si>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</si>
  <si>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</si>
  <si>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</si>
  <si>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</si>
  <si>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</si>
  <si>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</si>
  <si>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</si>
  <si>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</si>
  <si>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</si>
  <si>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</si>
  <si>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</si>
  <si>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</si>
  <si>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</si>
  <si>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</si>
  <si>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</si>
  <si>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</si>
  <si>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</si>
  <si>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</si>
  <si>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</si>
  <si>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</si>
  <si>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</si>
  <si>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</si>
  <si>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</si>
  <si>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</si>
  <si>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</si>
  <si>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</si>
  <si>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</si>
  <si>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</si>
  <si>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</si>
  <si>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</si>
  <si>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</si>
  <si>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</si>
  <si>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</si>
  <si>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</si>
  <si>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</si>
  <si>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</si>
  <si>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</si>
  <si>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</si>
  <si>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</si>
  <si>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</si>
  <si>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</si>
  <si>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</si>
  <si>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</si>
  <si>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</si>
  <si>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</si>
  <si>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</si>
  <si>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</si>
  <si>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</si>
  <si>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</si>
  <si>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</si>
  <si>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</si>
  <si>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</si>
  <si>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</si>
  <si>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</si>
  <si>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</si>
  <si>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</si>
  <si>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</si>
  <si>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</si>
  <si>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</si>
  <si>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</si>
  <si>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</si>
  <si>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</si>
  <si>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</si>
  <si>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</si>
  <si>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</si>
  <si>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</si>
  <si>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</si>
  <si>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</si>
  <si>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</si>
  <si>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</si>
  <si>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</si>
  <si>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</si>
  <si>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</si>
  <si>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</si>
  <si>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</si>
  <si>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</si>
  <si>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</si>
  <si>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</si>
  <si>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</si>
  <si>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</si>
  <si>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</si>
  <si>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</si>
  <si>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</si>
  <si>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</si>
  <si>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</si>
  <si>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</si>
  <si>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</si>
  <si>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</si>
  <si>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</si>
  <si>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</si>
  <si>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</si>
  <si>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</si>
  <si>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</si>
  <si>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</si>
  <si>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</si>
  <si>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</si>
  <si>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</si>
  <si>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</si>
  <si>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</si>
  <si>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</si>
  <si>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</si>
  <si>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</si>
  <si>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</si>
  <si>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</si>
  <si>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</si>
  <si>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</si>
  <si>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</si>
  <si>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</si>
  <si>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</si>
  <si>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</si>
  <si>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</si>
  <si>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</si>
  <si>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</si>
  <si>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</si>
  <si>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</si>
  <si>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</si>
  <si>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</si>
  <si>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</si>
  <si>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</si>
  <si>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</si>
  <si>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</si>
  <si>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</si>
  <si>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</si>
  <si>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</si>
  <si>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</si>
  <si>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</si>
  <si>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</si>
  <si>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</si>
  <si>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</si>
  <si>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</si>
  <si>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</si>
  <si>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</si>
  <si>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</si>
  <si>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</si>
  <si>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</si>
  <si>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</si>
  <si>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</si>
  <si>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</si>
  <si>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</si>
  <si>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</si>
  <si>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</si>
  <si>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</si>
  <si>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</si>
  <si>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</si>
  <si>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</si>
  <si>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</si>
  <si>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</si>
  <si>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</si>
  <si>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</si>
  <si>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</si>
  <si>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</si>
  <si>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</si>
  <si>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</si>
  <si>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</si>
  <si>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</si>
  <si>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</si>
  <si>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</si>
  <si>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</si>
  <si>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</si>
  <si>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</si>
  <si>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</si>
  <si>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</si>
  <si>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</si>
  <si>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</si>
  <si>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</si>
  <si>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</si>
  <si>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</si>
  <si>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</si>
  <si>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</si>
  <si>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</si>
  <si>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</si>
  <si>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</si>
  <si>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</si>
  <si>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</si>
  <si>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</si>
  <si>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</si>
  <si>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</si>
  <si>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</si>
  <si>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</si>
  <si>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</si>
  <si>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</si>
  <si>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</si>
  <si>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</si>
  <si>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</si>
  <si>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</si>
  <si>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</si>
  <si>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</si>
  <si>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</si>
  <si>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</si>
  <si>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</si>
  <si>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</si>
  <si>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</si>
  <si>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</si>
  <si>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</si>
  <si>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</si>
  <si>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</si>
  <si>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</si>
  <si>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</si>
  <si>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</si>
  <si>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</si>
  <si>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</si>
  <si>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</si>
  <si>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</si>
  <si>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</si>
  <si>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</si>
  <si>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</si>
  <si>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</si>
  <si>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</si>
  <si>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</si>
  <si>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</si>
  <si>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</si>
  <si>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</si>
  <si>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</si>
  <si>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</si>
  <si>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</si>
  <si>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</si>
  <si>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</si>
  <si>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</si>
  <si>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</si>
  <si>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</si>
  <si>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</si>
  <si>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</si>
  <si>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</si>
  <si>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</si>
  <si>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</si>
  <si>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</si>
  <si>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</si>
  <si>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</si>
  <si>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</si>
  <si>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</si>
  <si>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</si>
  <si>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</si>
  <si>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</si>
  <si>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</si>
  <si>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</si>
  <si>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</si>
  <si>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</si>
  <si>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</si>
  <si>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</si>
  <si>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</si>
  <si>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</si>
  <si>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</si>
  <si>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</si>
  <si>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</si>
  <si>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</si>
  <si>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</si>
  <si>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</si>
  <si>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</si>
  <si>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</si>
  <si>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</si>
  <si>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</si>
  <si>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</si>
  <si>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</si>
  <si>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</si>
  <si>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</si>
  <si>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</si>
  <si>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</si>
  <si>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</si>
  <si>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</si>
  <si>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</si>
  <si>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</si>
  <si>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</si>
  <si>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</si>
  <si>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</si>
  <si>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</si>
  <si>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</si>
  <si>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</si>
  <si>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</si>
  <si>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</si>
  <si>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</si>
  <si>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</si>
  <si>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</si>
  <si>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</si>
  <si>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</si>
  <si>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</si>
  <si>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</si>
  <si>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</si>
  <si>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</si>
  <si>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</si>
  <si>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</si>
  <si>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</si>
  <si>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</si>
  <si>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</si>
  <si>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</si>
  <si>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</si>
  <si>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</si>
  <si>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</si>
  <si>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</si>
  <si>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</si>
  <si>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</si>
  <si>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</si>
  <si>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</si>
  <si>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</si>
  <si>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</si>
  <si>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</si>
  <si>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</si>
  <si>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</si>
  <si>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</si>
  <si>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</si>
  <si>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</si>
  <si>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</si>
  <si>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</si>
  <si>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</si>
  <si>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</si>
  <si>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</si>
  <si>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</si>
  <si>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</si>
  <si>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</si>
  <si>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</si>
  <si>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</si>
  <si>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</si>
  <si>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</si>
  <si>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</si>
  <si>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</si>
  <si>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</si>
  <si>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</si>
  <si>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</si>
  <si>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</si>
  <si>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</si>
  <si>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</si>
  <si>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</si>
  <si>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</si>
  <si>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</si>
  <si>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</si>
  <si>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</si>
  <si>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</si>
  <si>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</si>
  <si>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</si>
  <si>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</si>
  <si>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</si>
  <si>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</si>
  <si>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</si>
  <si>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</si>
  <si>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</si>
  <si>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</si>
  <si>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</si>
  <si>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</si>
  <si>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</si>
  <si>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</si>
  <si>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</si>
  <si>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</si>
  <si>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</si>
  <si>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</si>
  <si>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</si>
  <si>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</si>
  <si>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</si>
  <si>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</si>
  <si>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</si>
  <si>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</si>
  <si>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</si>
  <si>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</si>
  <si>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</si>
  <si>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</si>
  <si>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</si>
  <si>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</si>
  <si>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</si>
  <si>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</si>
  <si>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</si>
  <si>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</si>
  <si>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</si>
  <si>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</si>
  <si>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</si>
  <si>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</si>
  <si>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</si>
  <si>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</si>
  <si>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</si>
  <si>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</si>
  <si>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</si>
  <si>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</si>
  <si>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</si>
  <si>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</si>
  <si>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</si>
  <si>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</si>
  <si>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</si>
  <si>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</si>
  <si>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</si>
  <si>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</si>
  <si>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</si>
  <si>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</si>
  <si>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</si>
  <si>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</si>
  <si>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</si>
  <si>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</si>
  <si>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</si>
  <si>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</si>
  <si>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</si>
  <si>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</si>
  <si>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</si>
  <si>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</si>
  <si>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</si>
  <si>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</si>
  <si>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</si>
  <si>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</si>
  <si>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</si>
  <si>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</si>
  <si>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</si>
  <si>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</si>
  <si>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</si>
  <si>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</si>
  <si>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</si>
  <si>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</si>
  <si>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</si>
  <si>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</si>
  <si>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</si>
  <si>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</si>
  <si>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</si>
  <si>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</si>
  <si>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</si>
  <si>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</si>
  <si>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</si>
  <si>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</si>
  <si>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</si>
  <si>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</si>
  <si>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</si>
  <si>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</si>
  <si>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</si>
  <si>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</si>
  <si>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</si>
  <si>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</si>
  <si>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</si>
  <si>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</si>
  <si>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</si>
  <si>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</si>
  <si>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</si>
  <si>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</si>
  <si>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</si>
  <si>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</si>
  <si>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</si>
  <si>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</si>
  <si>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</si>
  <si>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</si>
  <si>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</si>
  <si>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</si>
  <si>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</si>
  <si>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</si>
  <si>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</si>
  <si>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</si>
  <si>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</si>
  <si>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</si>
  <si>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</si>
  <si>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</si>
  <si>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</si>
  <si>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</si>
  <si>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</si>
  <si>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</si>
  <si>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</si>
  <si>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</si>
  <si>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</si>
  <si>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</si>
  <si>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</si>
  <si>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</si>
  <si>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</si>
  <si>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</si>
  <si>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</si>
  <si>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</si>
  <si>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</si>
  <si>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</si>
  <si>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</si>
  <si>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</si>
  <si>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</si>
  <si>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</si>
  <si>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</si>
  <si>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</si>
  <si>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</si>
  <si>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</si>
  <si>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</si>
  <si>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</si>
  <si>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</si>
  <si>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</si>
  <si>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</si>
  <si>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</si>
  <si>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</si>
  <si>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</si>
  <si>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</si>
  <si>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</si>
  <si>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</si>
  <si>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</si>
  <si>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</si>
  <si>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</si>
  <si>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</si>
  <si>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</si>
  <si>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</si>
  <si>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</si>
  <si>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</si>
  <si>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</si>
  <si>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</si>
  <si>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</si>
  <si>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</si>
  <si>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</si>
  <si>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</si>
  <si>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</si>
  <si>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</si>
  <si>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</si>
  <si>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</si>
  <si>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</si>
  <si>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</si>
  <si>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</si>
  <si>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</si>
  <si>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</si>
  <si>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</si>
  <si>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</si>
  <si>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</si>
  <si>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</si>
  <si>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</si>
  <si>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</si>
  <si>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</si>
  <si>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</si>
  <si>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</si>
  <si>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</si>
  <si>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</si>
  <si>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</si>
  <si>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</si>
  <si>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</si>
  <si>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</si>
  <si>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</si>
  <si>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</si>
  <si>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</si>
  <si>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</si>
  <si>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</si>
  <si>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</si>
  <si>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</si>
  <si>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</si>
  <si>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</si>
  <si>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</si>
  <si>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</si>
  <si>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</si>
  <si>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</si>
  <si>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</si>
  <si>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</si>
  <si>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</si>
  <si>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</si>
  <si>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</si>
  <si>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</si>
  <si>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</si>
  <si>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</si>
  <si>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</si>
  <si>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</si>
  <si>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</si>
  <si>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</si>
  <si>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</si>
  <si>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</si>
  <si>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</si>
  <si>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</si>
  <si>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</si>
  <si>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</si>
  <si>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</si>
  <si>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</si>
  <si>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</si>
  <si>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</si>
  <si>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</si>
  <si>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</si>
  <si>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</si>
  <si>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</si>
  <si>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</si>
  <si>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</si>
  <si>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</si>
  <si>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</si>
  <si>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</si>
  <si>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</si>
  <si>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</si>
  <si>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</si>
  <si>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</si>
  <si>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</si>
  <si>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</si>
  <si>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</si>
  <si>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</si>
  <si>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</si>
  <si>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</si>
  <si>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</si>
  <si>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</si>
  <si>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</si>
  <si>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</si>
  <si>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</si>
  <si>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</si>
  <si>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</si>
  <si>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</si>
  <si>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</si>
  <si>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</si>
  <si>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</si>
  <si>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</si>
  <si>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</si>
  <si>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</si>
  <si>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</si>
  <si>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</si>
  <si>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</si>
  <si>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</si>
  <si>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</si>
  <si>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</si>
  <si>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</si>
  <si>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</si>
  <si>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</si>
  <si>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</si>
  <si>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</si>
  <si>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</si>
  <si>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</si>
  <si>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</si>
  <si>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</si>
  <si>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</si>
  <si>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</si>
  <si>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</si>
  <si>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</si>
  <si>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</si>
  <si>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</si>
  <si>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</si>
  <si>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</si>
  <si>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</si>
  <si>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</si>
  <si>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</si>
  <si>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</si>
  <si>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</si>
  <si>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</si>
  <si>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</si>
  <si>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</si>
  <si>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</si>
  <si>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</si>
  <si>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</si>
  <si>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</si>
  <si>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</si>
  <si>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</si>
  <si>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</si>
  <si>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</si>
  <si>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</si>
  <si>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</si>
  <si>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</si>
  <si>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</si>
  <si>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</si>
  <si>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</si>
  <si>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</si>
  <si>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</si>
  <si>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</si>
  <si>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</si>
  <si>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</si>
  <si>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</si>
  <si>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</si>
  <si>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</si>
  <si>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</si>
  <si>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</si>
  <si>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</si>
  <si>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</si>
  <si>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</si>
  <si>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</si>
  <si>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</si>
  <si>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</si>
  <si>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</si>
  <si>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</si>
  <si>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</si>
  <si>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</si>
  <si>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</si>
  <si>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</si>
  <si>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</si>
  <si>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</si>
  <si>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</si>
  <si>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</si>
  <si>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</si>
  <si>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</si>
  <si>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</si>
  <si>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</si>
  <si>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</si>
  <si>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</si>
  <si>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</si>
  <si>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</si>
  <si>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</si>
  <si>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</si>
  <si>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</si>
  <si>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</si>
  <si>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</si>
  <si>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</si>
  <si>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</si>
  <si>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</si>
  <si>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</si>
  <si>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</si>
  <si>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</si>
  <si>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</si>
  <si>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</si>
  <si>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</si>
  <si>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</si>
  <si>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</si>
  <si>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</si>
  <si>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</si>
  <si>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</si>
  <si>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</si>
  <si>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</si>
  <si>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</si>
  <si>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</si>
  <si>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</si>
  <si>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</si>
  <si>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</si>
  <si>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</si>
  <si>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</si>
  <si>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</si>
  <si>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</si>
  <si>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</si>
  <si>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</si>
  <si>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</si>
  <si>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</si>
  <si>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</si>
  <si>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</si>
  <si>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</si>
  <si>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</si>
  <si>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</si>
  <si>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</si>
  <si>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</si>
  <si>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</si>
  <si>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</si>
  <si>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</si>
  <si>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</si>
  <si>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</si>
  <si>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</si>
  <si>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</si>
  <si>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</si>
  <si>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</si>
  <si>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</si>
  <si>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</si>
  <si>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</si>
  <si>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</si>
  <si>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</si>
  <si>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</si>
  <si>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</si>
  <si>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</si>
  <si>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</si>
  <si>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</si>
  <si>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</si>
  <si>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</si>
  <si>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</si>
  <si>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</si>
  <si>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</si>
  <si>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</si>
  <si>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</si>
  <si>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</si>
  <si>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</si>
  <si>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</si>
  <si>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</si>
  <si>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</si>
  <si>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</si>
  <si>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</si>
  <si>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</si>
  <si>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</si>
  <si>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</si>
  <si>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</si>
  <si>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</si>
  <si>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</si>
  <si>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</si>
  <si>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</si>
  <si>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</si>
  <si>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</si>
  <si>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</si>
  <si>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</si>
  <si>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</si>
  <si>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</si>
  <si>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</si>
  <si>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</si>
  <si>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</si>
  <si>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</si>
  <si>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</si>
  <si>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</si>
  <si>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</si>
  <si>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</si>
  <si>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</si>
  <si>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</si>
  <si>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</si>
  <si>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</si>
  <si>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</si>
  <si>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</si>
  <si>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</si>
  <si>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</si>
  <si>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</si>
  <si>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</si>
  <si>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</si>
  <si>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</si>
  <si>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</si>
  <si>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</si>
  <si>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</si>
  <si>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</si>
  <si>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</si>
  <si>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</si>
  <si>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</si>
  <si>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</si>
  <si>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</si>
  <si>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</si>
  <si>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</si>
  <si>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</si>
  <si>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</si>
  <si>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</si>
  <si>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</si>
  <si>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</si>
  <si>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</si>
  <si>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</si>
  <si>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</si>
  <si>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</si>
  <si>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</si>
  <si>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</si>
  <si>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</si>
  <si>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</si>
  <si>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</si>
  <si>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</si>
  <si>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</si>
  <si>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</si>
  <si>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</si>
  <si>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</si>
  <si>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</si>
  <si>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</si>
  <si>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</si>
  <si>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</si>
  <si>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</si>
  <si>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</si>
  <si>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</si>
  <si>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</si>
  <si>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</si>
  <si>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</si>
  <si>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</si>
  <si>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</si>
  <si>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</si>
  <si>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</si>
  <si>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</si>
  <si>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</si>
  <si>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</si>
  <si>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</si>
  <si>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</si>
  <si>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</si>
  <si>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</si>
  <si>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</si>
  <si>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</si>
  <si>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</si>
  <si>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</si>
  <si>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</si>
  <si>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</si>
  <si>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</si>
  <si>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</si>
  <si>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</si>
  <si>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</si>
  <si>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</si>
  <si>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</si>
  <si>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</si>
  <si>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</si>
  <si>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</si>
  <si>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</si>
  <si>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</si>
  <si>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</si>
  <si>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</si>
  <si>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</si>
  <si>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</si>
  <si>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</si>
  <si>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</si>
  <si>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</si>
  <si>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</si>
  <si>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</si>
  <si>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</si>
  <si>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</si>
  <si>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</si>
  <si>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</si>
  <si>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</si>
  <si>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</si>
  <si>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</si>
  <si>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</si>
  <si>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</si>
  <si>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</si>
  <si>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</si>
  <si>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</si>
  <si>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</si>
  <si>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</si>
  <si>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</si>
  <si>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</si>
  <si>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</si>
  <si>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</si>
  <si>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</si>
  <si>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</si>
  <si>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</si>
  <si>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</si>
  <si>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</si>
  <si>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</si>
  <si>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</si>
  <si>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</si>
  <si>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</si>
  <si>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</si>
  <si>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</si>
  <si>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</si>
  <si>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</si>
  <si>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</si>
  <si>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</si>
  <si>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</si>
  <si>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</si>
  <si>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</si>
  <si>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</si>
  <si>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</si>
  <si>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</si>
  <si>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</si>
  <si>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</si>
  <si>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</si>
  <si>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</si>
  <si>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</si>
  <si>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</si>
  <si>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</si>
  <si>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</si>
  <si>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</si>
  <si>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</si>
  <si>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</si>
  <si>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</si>
  <si>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</si>
  <si>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</si>
  <si>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</si>
  <si>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</si>
  <si>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</si>
  <si>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</si>
  <si>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</si>
  <si>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</si>
  <si>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</si>
  <si>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</si>
  <si>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</si>
  <si>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</si>
  <si>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</si>
  <si>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</si>
  <si>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</si>
  <si>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</si>
  <si>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</si>
  <si>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</si>
  <si>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</si>
  <si>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</si>
  <si>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</si>
  <si>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</si>
  <si>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</si>
  <si>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</si>
  <si>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</si>
  <si>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</si>
  <si>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</si>
  <si>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</si>
  <si>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</si>
  <si>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</si>
  <si>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</si>
  <si>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</si>
  <si>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</si>
  <si>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</si>
  <si>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</si>
  <si>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</si>
  <si>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</si>
  <si>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</si>
  <si>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</si>
  <si>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</si>
  <si>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</si>
  <si>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</si>
  <si>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</si>
  <si>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</si>
  <si>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</si>
  <si>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</si>
  <si>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</si>
  <si>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</si>
  <si>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</si>
  <si>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</si>
  <si>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</si>
  <si>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</si>
  <si>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</si>
  <si>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</si>
  <si>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</si>
  <si>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</si>
  <si>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</si>
  <si>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</si>
  <si>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</si>
  <si>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</si>
  <si>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</si>
  <si>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</si>
  <si>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</si>
  <si>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</si>
  <si>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</si>
  <si>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</si>
  <si>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</si>
  <si>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</si>
  <si>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</si>
  <si>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</si>
  <si>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</si>
  <si>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</si>
  <si>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</si>
  <si>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</si>
  <si>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</si>
  <si>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</si>
  <si>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</si>
  <si>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</si>
  <si>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</si>
  <si>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</si>
  <si>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</si>
  <si>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</si>
  <si>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</si>
  <si>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</si>
  <si>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</si>
  <si>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</si>
  <si>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</si>
  <si>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</si>
  <si>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</si>
  <si>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</si>
  <si>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</si>
  <si>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</si>
  <si>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</si>
  <si>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</si>
  <si>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</si>
  <si>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</si>
  <si>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</si>
  <si>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</si>
  <si>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</si>
  <si>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</si>
  <si>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</si>
  <si>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</si>
  <si>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</si>
  <si>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</si>
  <si>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</si>
  <si>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</si>
  <si>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</si>
  <si>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</si>
  <si>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</si>
  <si>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</si>
  <si>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</si>
  <si>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</si>
  <si>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</si>
  <si>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</si>
  <si>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</si>
  <si>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</si>
  <si>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</si>
  <si>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</si>
  <si>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</si>
  <si>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</si>
  <si>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</si>
  <si>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</si>
  <si>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</si>
  <si>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</si>
  <si>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</si>
  <si>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</si>
  <si>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</si>
  <si>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</si>
  <si>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</si>
  <si>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</si>
  <si>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</si>
  <si>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</si>
  <si>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</si>
  <si>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</si>
  <si>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</si>
  <si>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</si>
  <si>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</si>
  <si>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</si>
  <si>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</si>
  <si>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</si>
  <si>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</si>
  <si>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</si>
  <si>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</si>
  <si>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</si>
  <si>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</si>
  <si>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</si>
  <si>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</si>
  <si>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</si>
  <si>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</si>
  <si>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</si>
  <si>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</si>
  <si>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</si>
  <si>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</si>
  <si>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</si>
  <si>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</si>
  <si>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</si>
  <si>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</si>
  <si>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</si>
  <si>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</si>
  <si>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</si>
  <si>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</si>
  <si>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</si>
  <si>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</si>
  <si>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</si>
  <si>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</si>
  <si>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</si>
  <si>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</si>
  <si>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</si>
  <si>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</si>
  <si>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</si>
  <si>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</si>
  <si>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</si>
  <si>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</si>
  <si>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</si>
  <si>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</si>
  <si>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</si>
  <si>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</si>
  <si>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</si>
  <si>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</si>
  <si>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</si>
  <si>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</si>
  <si>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</si>
  <si>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</si>
  <si>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</si>
  <si>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</si>
  <si>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</si>
  <si>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</si>
  <si>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</si>
  <si>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</si>
  <si>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</si>
  <si>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</si>
  <si>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</si>
  <si>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</si>
  <si>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</si>
  <si>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</si>
  <si>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</si>
  <si>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</si>
  <si>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</si>
  <si>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</si>
  <si>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</si>
  <si>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</si>
  <si>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</si>
  <si>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</si>
  <si>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</si>
  <si>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</si>
  <si>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</si>
  <si>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</si>
  <si>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</si>
  <si>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</si>
  <si>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</si>
  <si>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</si>
  <si>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</si>
  <si>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</si>
  <si>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</si>
  <si>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</si>
  <si>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</si>
  <si>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</si>
  <si>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</si>
  <si>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</si>
  <si>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</si>
  <si>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</si>
  <si>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</si>
  <si>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</si>
  <si>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</si>
  <si>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</si>
  <si>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</si>
  <si>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</si>
  <si>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</si>
  <si>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</si>
  <si>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</si>
  <si>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</si>
  <si>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</si>
  <si>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</si>
  <si>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</si>
  <si>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</si>
  <si>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</si>
  <si>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</si>
  <si>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</si>
  <si>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</si>
  <si>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</si>
  <si>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</si>
  <si>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</si>
  <si>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</si>
  <si>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</si>
  <si>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</si>
  <si>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</si>
  <si>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</si>
  <si>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</si>
  <si>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</si>
  <si>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</si>
  <si>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</si>
  <si>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</si>
  <si>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</si>
  <si>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</si>
  <si>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</si>
  <si>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</si>
  <si>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</si>
  <si>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</si>
  <si>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</si>
  <si>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</si>
  <si>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</si>
  <si>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</si>
  <si>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</si>
  <si>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</si>
  <si>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</si>
  <si>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</si>
  <si>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</si>
  <si>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</si>
  <si>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</si>
  <si>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</si>
  <si>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</si>
  <si>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</si>
  <si>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</si>
  <si>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</si>
  <si>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</si>
  <si>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</si>
  <si>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</si>
  <si>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</si>
  <si>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</si>
  <si>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</si>
  <si>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</si>
  <si>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</si>
  <si>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</si>
  <si>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</si>
  <si>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</si>
  <si>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</si>
  <si>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</si>
  <si>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</si>
  <si>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</si>
  <si>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</si>
  <si>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</si>
  <si>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</si>
  <si>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</si>
  <si>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</si>
  <si>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</si>
  <si>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</si>
  <si>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</si>
  <si>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</si>
  <si>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</si>
  <si>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</si>
  <si>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</si>
  <si>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</si>
  <si>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</si>
  <si>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</si>
  <si>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</si>
  <si>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</si>
  <si>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</si>
  <si>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</si>
  <si>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</si>
  <si>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</si>
  <si>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</si>
  <si>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</si>
  <si>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</si>
  <si>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</si>
  <si>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</si>
  <si>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</si>
  <si>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</si>
  <si>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</si>
  <si>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</si>
  <si>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</si>
  <si>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</si>
  <si>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</si>
  <si>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</si>
  <si>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</si>
  <si>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</si>
  <si>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</si>
  <si>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</si>
  <si>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</si>
  <si>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</si>
  <si>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</si>
  <si>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</si>
  <si>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</si>
  <si>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</si>
  <si>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</si>
  <si>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</si>
  <si>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</si>
  <si>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</si>
  <si>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</si>
  <si>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</si>
  <si>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</si>
  <si>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</si>
  <si>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</si>
  <si>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</si>
  <si>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</si>
  <si>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</si>
  <si>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</si>
  <si>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</si>
  <si>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</si>
  <si>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</si>
  <si>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</si>
  <si>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</si>
  <si>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</si>
  <si>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</si>
  <si>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</si>
  <si>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</si>
  <si>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</si>
  <si>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</si>
  <si>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</si>
  <si>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</si>
  <si>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</si>
  <si>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</si>
  <si>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</si>
  <si>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</si>
  <si>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</si>
  <si>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</si>
  <si>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</si>
  <si>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</si>
  <si>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</si>
  <si>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</si>
  <si>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</si>
  <si>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</si>
  <si>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</si>
  <si>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</si>
  <si>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</si>
  <si>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</si>
  <si>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</si>
  <si>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</si>
  <si>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</si>
  <si>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</si>
  <si>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</si>
  <si>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</si>
  <si>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</si>
  <si>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</si>
  <si>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</si>
  <si>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</si>
  <si>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</si>
  <si>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</si>
  <si>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</si>
  <si>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</si>
  <si>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</si>
  <si>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</si>
  <si>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</si>
  <si>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</si>
  <si>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</si>
  <si>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</si>
  <si>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</si>
  <si>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</si>
  <si>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</si>
  <si>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</si>
  <si>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</si>
  <si>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</si>
  <si>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</si>
  <si>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</si>
  <si>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</si>
  <si>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</si>
  <si>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</si>
  <si>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</si>
  <si>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</si>
  <si>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</si>
  <si>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</si>
  <si>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</si>
  <si>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</si>
  <si>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</si>
  <si>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</si>
  <si>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</si>
  <si>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</si>
  <si>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</si>
  <si>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</si>
  <si>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</si>
  <si>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</si>
  <si>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</si>
  <si>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</si>
  <si>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</si>
  <si>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</si>
  <si>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</si>
  <si>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</si>
  <si>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</si>
  <si>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</si>
  <si>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</si>
  <si>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</si>
  <si>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</si>
  <si>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</si>
  <si>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</si>
  <si>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</si>
  <si>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</si>
  <si>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</si>
  <si>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</si>
  <si>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</si>
  <si>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</si>
  <si>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</si>
  <si>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</si>
  <si>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</si>
  <si>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</si>
  <si>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</si>
  <si>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</si>
  <si>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</si>
  <si>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</si>
  <si>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</si>
  <si>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</si>
  <si>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</si>
  <si>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</si>
  <si>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</si>
  <si>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</si>
  <si>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</si>
  <si>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</si>
  <si>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</si>
  <si>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</si>
  <si>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</si>
  <si>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</si>
  <si>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</si>
  <si>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</si>
  <si>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</si>
  <si>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</si>
  <si>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</si>
  <si>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</si>
  <si>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</si>
  <si>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</si>
  <si>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</si>
  <si>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</si>
  <si>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</si>
  <si>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</si>
  <si>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</si>
  <si>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</si>
  <si>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</si>
  <si>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</si>
  <si>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</si>
  <si>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</si>
  <si>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</si>
  <si>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</si>
  <si>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</si>
  <si>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</si>
  <si>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</si>
  <si>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</si>
  <si>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</si>
  <si>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</si>
  <si>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</si>
  <si>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</si>
  <si>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</si>
  <si>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</si>
  <si>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</si>
  <si>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</si>
  <si>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</si>
  <si>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</si>
  <si>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</si>
  <si>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</si>
  <si>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</si>
  <si>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</si>
  <si>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</si>
  <si>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</si>
  <si>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</si>
  <si>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</si>
  <si>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</si>
  <si>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</si>
  <si>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</si>
  <si>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</si>
  <si>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</si>
  <si>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</si>
  <si>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</si>
  <si>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</si>
  <si>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</si>
  <si>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</si>
  <si>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</si>
  <si>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</si>
  <si>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</si>
  <si>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</si>
  <si>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</si>
  <si>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</si>
  <si>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</si>
  <si>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</si>
  <si>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</si>
  <si>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</si>
  <si>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</si>
  <si>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</si>
  <si>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</si>
  <si>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</si>
  <si>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</si>
  <si>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</si>
  <si>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</si>
  <si>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</si>
  <si>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</si>
  <si>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</si>
  <si>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</si>
  <si>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</si>
  <si>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</si>
  <si>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</si>
  <si>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</si>
  <si>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</si>
  <si>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</si>
  <si>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</si>
  <si>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</si>
  <si>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</si>
  <si>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</si>
  <si>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</si>
  <si>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</si>
  <si>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</si>
  <si>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</si>
  <si>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</si>
  <si>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</si>
  <si>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</si>
  <si>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</si>
  <si>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</si>
  <si>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</si>
  <si>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</si>
  <si>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</si>
  <si>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</si>
  <si>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</si>
  <si>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</si>
  <si>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</si>
  <si>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</si>
  <si>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</si>
  <si>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</si>
  <si>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</si>
  <si>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</si>
  <si>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</si>
  <si>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</si>
  <si>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</si>
  <si>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</si>
  <si>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</si>
  <si>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</si>
  <si>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</si>
  <si>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</si>
  <si>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</si>
  <si>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</si>
  <si>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</si>
  <si>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</si>
  <si>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</si>
  <si>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</si>
  <si>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</si>
  <si>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</si>
  <si>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</si>
  <si>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</si>
  <si>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</si>
  <si>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</si>
  <si>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</si>
  <si>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</si>
  <si>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</si>
  <si>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</si>
  <si>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</si>
  <si>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</si>
  <si>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</si>
  <si>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</si>
  <si>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</si>
  <si>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</si>
  <si>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</si>
  <si>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</si>
  <si>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</si>
  <si>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</si>
  <si>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</si>
  <si>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</si>
  <si>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</si>
  <si>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</si>
  <si>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</si>
  <si>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</si>
  <si>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</si>
  <si>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</si>
  <si>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</si>
  <si>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</si>
  <si>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</si>
  <si>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</si>
  <si>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</si>
  <si>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</si>
  <si>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</si>
  <si>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</si>
  <si>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</si>
  <si>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</si>
  <si>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</si>
  <si>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</si>
  <si>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</si>
  <si>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</si>
  <si>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</si>
  <si>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</si>
  <si>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</si>
  <si>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</si>
  <si>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</si>
  <si>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</si>
  <si>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</si>
  <si>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</si>
  <si>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</si>
  <si>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</si>
  <si>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</si>
  <si>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</si>
  <si>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</si>
  <si>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</si>
  <si>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</si>
  <si>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</si>
  <si>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</si>
  <si>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</si>
  <si>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</si>
  <si>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</si>
  <si>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</si>
  <si>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</si>
  <si>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</si>
  <si>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</si>
  <si>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</si>
  <si>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</si>
  <si>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</si>
  <si>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</si>
  <si>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</si>
  <si>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</si>
  <si>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</si>
  <si>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</si>
  <si>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</si>
  <si>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</si>
  <si>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</si>
  <si>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</si>
  <si>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</si>
  <si>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</si>
  <si>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</si>
  <si>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</si>
  <si>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</si>
  <si>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</si>
  <si>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</si>
  <si>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</si>
  <si>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</si>
  <si>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</si>
  <si>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</si>
  <si>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</si>
  <si>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</si>
  <si>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</si>
  <si>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</si>
  <si>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</si>
  <si>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</si>
  <si>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</si>
  <si>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</si>
  <si>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</si>
  <si>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</si>
  <si>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</si>
  <si>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</si>
  <si>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</si>
  <si>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</si>
  <si>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</si>
  <si>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</si>
  <si>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</si>
  <si>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</si>
  <si>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</si>
  <si>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</si>
  <si>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</si>
  <si>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</si>
  <si>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</si>
  <si>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</si>
  <si>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</si>
  <si>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</si>
  <si>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</si>
  <si>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</si>
  <si>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</si>
  <si>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</si>
  <si>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</si>
  <si>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</si>
  <si>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</si>
  <si>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</si>
  <si>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</si>
  <si>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</si>
  <si>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</si>
  <si>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</si>
  <si>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</si>
  <si>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</si>
  <si>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</si>
  <si>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</si>
  <si>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</si>
  <si>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</si>
  <si>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</si>
  <si>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</si>
  <si>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</si>
  <si>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</si>
  <si>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</si>
  <si>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</si>
  <si>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</si>
  <si>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</si>
  <si>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</si>
  <si>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</si>
  <si>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</si>
  <si>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</si>
  <si>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</si>
  <si>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</si>
  <si>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</si>
  <si>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</si>
  <si>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</si>
  <si>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</si>
  <si>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</si>
  <si>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</si>
  <si>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</si>
  <si>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</si>
  <si>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</si>
  <si>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</si>
  <si>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</si>
  <si>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</si>
  <si>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</si>
  <si>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</si>
  <si>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</si>
  <si>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</si>
  <si>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</si>
  <si>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</si>
  <si>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</si>
  <si>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</si>
  <si>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</si>
  <si>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</si>
  <si>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</si>
  <si>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</si>
  <si>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</si>
  <si>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</si>
  <si>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</si>
  <si>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</si>
  <si>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</si>
  <si>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</si>
  <si>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</si>
  <si>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</si>
  <si>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</si>
  <si>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</si>
  <si>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</si>
  <si>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</si>
  <si>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</si>
  <si>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</si>
  <si>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</si>
  <si>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</si>
  <si>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</si>
  <si>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</si>
  <si>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</si>
  <si>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</si>
  <si>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</si>
  <si>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</si>
  <si>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</si>
  <si>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</si>
  <si>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</si>
  <si>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</si>
  <si>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</si>
  <si>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</si>
  <si>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</si>
  <si>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</si>
  <si>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</si>
  <si>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</si>
  <si>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</si>
  <si>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</si>
  <si>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</si>
  <si>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</si>
  <si>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</si>
  <si>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</si>
  <si>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</si>
  <si>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</si>
  <si>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</si>
  <si>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</si>
  <si>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</si>
  <si>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</si>
  <si>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</si>
  <si>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</si>
  <si>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</si>
  <si>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</si>
  <si>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</si>
  <si>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</si>
  <si>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</si>
  <si>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</si>
  <si>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</si>
  <si>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</si>
  <si>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</si>
  <si>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</si>
  <si>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</si>
  <si>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</si>
  <si>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</si>
  <si>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</si>
  <si>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</si>
  <si>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</si>
  <si>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</si>
  <si>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</si>
  <si>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</si>
  <si>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</si>
  <si>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</si>
  <si>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</si>
  <si>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</si>
  <si>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</si>
  <si>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</si>
  <si>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</si>
  <si>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</si>
  <si>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</si>
  <si>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</si>
  <si>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</si>
  <si>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</si>
  <si>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</si>
  <si>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</si>
  <si>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</si>
  <si>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</si>
  <si>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</si>
  <si>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</si>
  <si>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</si>
  <si>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</si>
  <si>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</si>
  <si>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</si>
  <si>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</si>
  <si>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</si>
  <si>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</si>
  <si>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</si>
  <si>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</si>
  <si>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</si>
  <si>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</si>
  <si>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</si>
  <si>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</si>
  <si>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</si>
  <si>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</si>
  <si>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</si>
  <si>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</si>
  <si>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</si>
  <si>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</si>
  <si>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</si>
  <si>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</si>
  <si>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</si>
  <si>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</si>
  <si>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</si>
  <si>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</si>
  <si>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</si>
  <si>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</si>
  <si>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</si>
  <si>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</si>
  <si>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</si>
  <si>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</si>
  <si>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</si>
  <si>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</si>
  <si>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</si>
  <si>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</si>
  <si>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</si>
  <si>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</si>
  <si>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</si>
  <si>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</si>
  <si>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</si>
  <si>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</si>
  <si>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</si>
  <si>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</si>
  <si>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</si>
  <si>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</si>
  <si>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</si>
  <si>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</si>
  <si>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</si>
  <si>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</si>
  <si>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</si>
  <si>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</si>
  <si>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</si>
  <si>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</si>
  <si>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</si>
  <si>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</si>
  <si>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</si>
  <si>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</si>
  <si>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</si>
  <si>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</si>
  <si>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</si>
  <si>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</si>
  <si>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</si>
  <si>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</si>
  <si>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</si>
  <si>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</si>
  <si>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</si>
  <si>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</si>
  <si>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</si>
  <si>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</si>
  <si>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</si>
  <si>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</si>
  <si>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</si>
  <si>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</si>
  <si>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</si>
  <si>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</si>
  <si>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</si>
  <si>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</si>
  <si>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</si>
  <si>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</si>
  <si>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</si>
  <si>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</si>
  <si>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</si>
  <si>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</si>
  <si>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</si>
  <si>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</si>
  <si>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</si>
  <si>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</si>
  <si>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</si>
  <si>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</si>
  <si>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</si>
  <si>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</si>
  <si>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</si>
  <si>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</si>
  <si>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</si>
  <si>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</si>
  <si>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</si>
  <si>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</si>
  <si>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</si>
  <si>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</si>
  <si>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</si>
  <si>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</si>
  <si>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</si>
  <si>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</si>
  <si>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</si>
  <si>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</si>
  <si>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</si>
  <si>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</si>
  <si>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</si>
  <si>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</si>
  <si>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</si>
  <si>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</si>
  <si>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</si>
  <si>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</si>
  <si>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</si>
  <si>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</si>
  <si>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</si>
  <si>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</si>
  <si>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</si>
  <si>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</si>
  <si>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</si>
  <si>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</si>
  <si>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</si>
  <si>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</si>
  <si>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</si>
  <si>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</si>
  <si>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</si>
  <si>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</si>
  <si>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</si>
  <si>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</si>
  <si>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</si>
  <si>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</si>
  <si>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</si>
  <si>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</si>
  <si>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</si>
  <si>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</si>
  <si>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</si>
  <si>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</si>
  <si>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</si>
  <si>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</si>
  <si>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</si>
  <si>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</si>
  <si>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</si>
  <si>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</si>
  <si>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</si>
  <si>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</si>
  <si>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</si>
  <si>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</si>
  <si>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</si>
  <si>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</si>
  <si>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</si>
  <si>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</si>
  <si>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</si>
  <si>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</si>
  <si>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</si>
  <si>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</si>
  <si>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</si>
  <si>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</si>
  <si>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</si>
  <si>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</si>
  <si>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</si>
  <si>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</si>
  <si>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</si>
  <si>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</si>
  <si>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</si>
  <si>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</si>
  <si>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</si>
  <si>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</si>
  <si>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</si>
  <si>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</si>
  <si>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</si>
  <si>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</si>
  <si>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</si>
  <si>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</si>
  <si>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</si>
  <si>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</si>
  <si>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</si>
  <si>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</si>
  <si>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</si>
  <si>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</si>
  <si>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</si>
  <si>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</si>
  <si>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</si>
  <si>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</si>
  <si>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</si>
  <si>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</si>
  <si>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</si>
  <si>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</si>
  <si>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</si>
  <si>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</si>
  <si>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</si>
  <si>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</si>
  <si>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</si>
  <si>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</si>
  <si>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</si>
  <si>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</si>
  <si>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</si>
  <si>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</si>
  <si>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</si>
  <si>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</si>
  <si>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</si>
  <si>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</si>
  <si>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</si>
  <si>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</si>
  <si>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</si>
  <si>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</si>
  <si>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</si>
  <si>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</si>
  <si>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</si>
  <si>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</si>
  <si>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</si>
  <si>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</si>
  <si>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</si>
  <si>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</si>
  <si>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</si>
  <si>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</si>
  <si>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</si>
  <si>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</si>
  <si>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</si>
  <si>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</si>
  <si>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</si>
  <si>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</si>
  <si>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</si>
  <si>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</si>
  <si>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</si>
  <si>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</si>
  <si>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</si>
  <si>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</si>
  <si>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</si>
  <si>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</si>
  <si>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</si>
  <si>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</si>
  <si>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</si>
  <si>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</si>
  <si>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</si>
  <si>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</si>
  <si>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</si>
  <si>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</si>
  <si>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</si>
  <si>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</si>
  <si>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</si>
  <si>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</si>
  <si>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</si>
  <si>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</si>
  <si>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</si>
  <si>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</si>
  <si>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</si>
  <si>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</si>
  <si>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</si>
  <si>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</si>
  <si>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</si>
  <si>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</si>
  <si>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</si>
  <si>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</si>
  <si>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</si>
  <si>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</si>
  <si>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</si>
  <si>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</si>
  <si>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</si>
  <si>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</si>
  <si>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</si>
  <si>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</si>
  <si>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</si>
  <si>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</si>
  <si>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</si>
  <si>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</si>
  <si>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</si>
  <si>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</si>
  <si>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</si>
  <si>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</si>
  <si>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</si>
  <si>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</si>
  <si>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</si>
  <si>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</si>
  <si>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</si>
  <si>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</si>
  <si>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</si>
  <si>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</si>
  <si>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</si>
  <si>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</si>
  <si>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</si>
  <si>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</si>
  <si>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</si>
  <si>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</si>
  <si>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</si>
  <si>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</si>
  <si>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</si>
  <si>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</si>
  <si>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</si>
  <si>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</si>
  <si>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</si>
  <si>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</si>
  <si>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</si>
  <si>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</si>
  <si>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</si>
  <si>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</si>
  <si>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</si>
  <si>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</si>
  <si>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</si>
  <si>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</si>
  <si>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</si>
  <si>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</si>
  <si>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</si>
  <si>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</si>
  <si>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</si>
  <si>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</si>
  <si>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</si>
  <si>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</si>
  <si>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</si>
  <si>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</si>
  <si>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</si>
  <si>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</si>
  <si>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</si>
  <si>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</si>
  <si>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</si>
  <si>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</si>
  <si>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</si>
  <si>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</si>
  <si>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</si>
  <si>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</si>
  <si>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</si>
  <si>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</si>
  <si>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</si>
  <si>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</si>
  <si>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</si>
  <si>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</si>
  <si>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</si>
  <si>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</si>
  <si>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</si>
  <si>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</si>
  <si>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</si>
  <si>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</si>
  <si>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</si>
  <si>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</si>
  <si>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</si>
  <si>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</si>
  <si>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</si>
  <si>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</si>
  <si>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</si>
  <si>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</si>
  <si>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</si>
  <si>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</si>
  <si>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</si>
  <si>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</si>
  <si>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</si>
  <si>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</si>
  <si>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</si>
  <si>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</si>
  <si>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</si>
  <si>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</si>
  <si>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</si>
  <si>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</si>
  <si>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</si>
  <si>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</si>
  <si>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</si>
  <si>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</si>
  <si>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</si>
  <si>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</si>
  <si>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</si>
  <si>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</si>
  <si>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</si>
  <si>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</si>
  <si>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</si>
  <si>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</si>
  <si>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</si>
  <si>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</si>
  <si>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</si>
  <si>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</si>
  <si>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</si>
  <si>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</si>
  <si>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</si>
  <si>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</si>
  <si>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</si>
  <si>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</si>
  <si>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</si>
  <si>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</si>
  <si>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</si>
  <si>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</si>
  <si>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</si>
  <si>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</si>
  <si>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</si>
  <si>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</si>
  <si>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</si>
  <si>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</si>
  <si>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</si>
  <si>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</si>
  <si>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</si>
  <si>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</si>
  <si>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</si>
  <si>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</si>
  <si>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</si>
  <si>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</si>
  <si>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</si>
  <si>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</si>
  <si>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</si>
  <si>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</si>
  <si>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</si>
  <si>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</si>
  <si>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</si>
  <si>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</si>
  <si>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</si>
  <si>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</si>
  <si>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</si>
  <si>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</si>
  <si>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</si>
  <si>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</si>
  <si>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</si>
  <si>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</si>
  <si>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</si>
  <si>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</si>
  <si>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</si>
  <si>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</si>
  <si>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</si>
  <si>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</si>
  <si>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</si>
  <si>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</si>
  <si>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</si>
  <si>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</si>
  <si>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</si>
  <si>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</si>
  <si>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</si>
  <si>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</si>
  <si>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</si>
  <si>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</si>
  <si>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</si>
  <si>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</si>
  <si>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</si>
  <si>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</si>
  <si>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</si>
  <si>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</si>
  <si>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</si>
  <si>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</si>
  <si>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</si>
  <si>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</si>
  <si>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</si>
  <si>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</si>
  <si>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</si>
  <si>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</si>
  <si>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</si>
  <si>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</si>
  <si>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</si>
  <si>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</si>
  <si>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</si>
  <si>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</si>
  <si>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</si>
  <si>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</si>
  <si>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</si>
  <si>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</si>
  <si>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</si>
  <si>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</si>
  <si>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</si>
  <si>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</si>
  <si>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</si>
  <si>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</si>
  <si>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</si>
  <si>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</si>
  <si>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</si>
  <si>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</si>
  <si>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</si>
  <si>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</si>
  <si>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</si>
  <si>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</si>
  <si>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</si>
  <si>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</si>
  <si>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</si>
  <si>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</si>
  <si>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</si>
  <si>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</si>
  <si>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</si>
  <si>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</si>
  <si>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</si>
  <si>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</si>
  <si>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</si>
  <si>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</si>
  <si>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</si>
  <si>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</si>
  <si>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</si>
  <si>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</si>
  <si>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</si>
  <si>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</si>
  <si>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</si>
  <si>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</si>
  <si>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</si>
  <si>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</si>
  <si>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</si>
  <si>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</si>
  <si>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</si>
  <si>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</si>
  <si>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</si>
  <si>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</si>
  <si>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</si>
  <si>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</si>
  <si>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</si>
  <si>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</si>
  <si>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</si>
  <si>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</si>
  <si>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</si>
  <si>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</si>
  <si>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</si>
  <si>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</si>
  <si>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</si>
  <si>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</si>
  <si>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</si>
  <si>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</si>
  <si>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</si>
  <si>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</si>
  <si>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</si>
  <si>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</si>
  <si>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</si>
  <si>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</si>
  <si>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</si>
  <si>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</si>
  <si>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</si>
  <si>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</si>
  <si>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</si>
  <si>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</si>
  <si>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</si>
  <si>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</si>
  <si>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</si>
  <si>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</si>
  <si>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</si>
  <si>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</si>
  <si>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</si>
  <si>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</si>
  <si>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</si>
  <si>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</si>
  <si>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</si>
  <si>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</si>
  <si>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</si>
  <si>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</si>
  <si>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</si>
  <si>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</si>
  <si>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</si>
  <si>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</si>
  <si>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</si>
  <si>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</si>
  <si>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</si>
  <si>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</si>
  <si>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</si>
  <si>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</si>
  <si>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</si>
  <si>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</si>
  <si>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</si>
  <si>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</si>
  <si>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</si>
  <si>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</si>
  <si>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</si>
  <si>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</si>
  <si>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</si>
  <si>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</si>
  <si>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</si>
  <si>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</si>
  <si>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</si>
  <si>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</si>
  <si>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</si>
  <si>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</si>
  <si>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</si>
  <si>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</si>
  <si>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</si>
  <si>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</si>
  <si>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</si>
  <si>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</si>
  <si>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</si>
  <si>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</si>
  <si>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</si>
  <si>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</si>
  <si>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</si>
  <si>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</si>
  <si>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</si>
  <si>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</si>
  <si>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</si>
  <si>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</si>
  <si>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</si>
  <si>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</si>
  <si>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</si>
  <si>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</si>
  <si>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</si>
  <si>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</si>
  <si>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</si>
  <si>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</si>
  <si>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</si>
  <si>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</si>
  <si>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</si>
  <si>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</si>
  <si>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</si>
  <si>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</si>
  <si>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</si>
  <si>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</si>
  <si>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</si>
  <si>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</si>
  <si>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</si>
  <si>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</si>
  <si>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</si>
  <si>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</si>
  <si>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</si>
  <si>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</si>
  <si>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</si>
  <si>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</si>
  <si>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</si>
  <si>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</si>
  <si>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</si>
  <si>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</si>
  <si>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</si>
  <si>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</si>
  <si>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</si>
  <si>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</si>
  <si>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</si>
  <si>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</si>
  <si>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</si>
  <si>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</si>
  <si>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</si>
  <si>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</si>
  <si>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</si>
  <si>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</si>
  <si>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</si>
  <si>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</si>
  <si>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</si>
  <si>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</si>
  <si>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</si>
  <si>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</si>
  <si>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</si>
  <si>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</si>
  <si>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</si>
  <si>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</si>
  <si>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</si>
  <si>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</si>
  <si>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</si>
  <si>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</si>
  <si>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</si>
  <si>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</si>
  <si>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</si>
  <si>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</si>
  <si>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</si>
  <si>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</si>
  <si>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</si>
  <si>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</si>
  <si>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</si>
  <si>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</si>
  <si>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</si>
  <si>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</si>
  <si>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</si>
  <si>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</si>
  <si>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</si>
  <si>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</si>
  <si>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</si>
  <si>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</si>
  <si>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</si>
  <si>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</si>
  <si>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</si>
  <si>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</si>
  <si>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</si>
  <si>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</si>
  <si>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</si>
  <si>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</si>
  <si>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</si>
  <si>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</si>
  <si>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</si>
  <si>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</si>
  <si>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</si>
  <si>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</si>
  <si>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</si>
  <si>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</si>
  <si>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</si>
  <si>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</si>
  <si>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</si>
  <si>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</si>
  <si>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</si>
  <si>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</si>
  <si>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</si>
  <si>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</si>
  <si>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</si>
  <si>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</si>
  <si>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</si>
  <si>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</si>
  <si>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</si>
  <si>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</si>
  <si>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</si>
  <si>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</si>
  <si>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</si>
  <si>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</si>
  <si>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</si>
  <si>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</si>
  <si>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</si>
  <si>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</si>
  <si>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</si>
  <si>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</si>
  <si>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</si>
  <si>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</si>
  <si>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</si>
  <si>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</si>
  <si>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</si>
  <si>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</si>
  <si>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</si>
  <si>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</si>
  <si>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</si>
  <si>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</si>
  <si>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</si>
  <si>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</si>
  <si>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</si>
  <si>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</si>
  <si>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</si>
  <si>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</si>
  <si>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</si>
  <si>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</si>
  <si>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</si>
  <si>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</si>
  <si>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</si>
  <si>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</si>
  <si>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</si>
  <si>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</si>
  <si>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</si>
  <si>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</si>
  <si>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</si>
  <si>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</si>
  <si>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</si>
  <si>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</si>
  <si>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</si>
  <si>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</si>
  <si>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</si>
  <si>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</si>
  <si>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</si>
  <si>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</si>
  <si>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</si>
  <si>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</si>
  <si>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</si>
  <si>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</si>
  <si>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</si>
  <si>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</si>
  <si>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</si>
  <si>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</si>
  <si>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</si>
  <si>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</si>
  <si>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</si>
  <si>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</si>
  <si>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</si>
  <si>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</si>
  <si>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</si>
  <si>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</si>
  <si>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</si>
  <si>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</si>
  <si>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</si>
  <si>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</si>
  <si>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</si>
  <si>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</si>
  <si>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</si>
  <si>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</si>
  <si>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</si>
  <si>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</si>
  <si>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</si>
  <si>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</si>
  <si>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</si>
  <si>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</si>
  <si>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</si>
  <si>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</si>
  <si>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</si>
  <si>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</si>
  <si>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</si>
  <si>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</si>
  <si>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</si>
  <si>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</si>
  <si>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</si>
  <si>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</si>
  <si>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</si>
  <si>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</si>
  <si>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</si>
  <si>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</si>
  <si>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</si>
  <si>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</si>
  <si>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</si>
  <si>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</si>
  <si>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</si>
  <si>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</si>
  <si>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</si>
  <si>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</si>
  <si>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</si>
  <si>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</si>
  <si>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</si>
  <si>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</si>
  <si>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</si>
  <si>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</si>
  <si>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</si>
  <si>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</si>
  <si>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</si>
  <si>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</si>
  <si>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</si>
  <si>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</si>
  <si>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</si>
  <si>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</si>
  <si>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</si>
  <si>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</si>
  <si>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</si>
  <si>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</si>
  <si>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</si>
  <si>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</si>
  <si>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</si>
  <si>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</si>
  <si>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</si>
  <si>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</si>
  <si>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</si>
  <si>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</si>
  <si>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</si>
  <si>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</si>
  <si>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</si>
  <si>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</si>
  <si>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</si>
  <si>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</si>
  <si>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</si>
  <si>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</si>
  <si>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</si>
  <si>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</si>
  <si>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</si>
  <si>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</si>
  <si>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</si>
  <si>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</si>
  <si>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</si>
  <si>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</si>
  <si>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</si>
  <si>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</si>
  <si>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</si>
  <si>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</si>
  <si>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</si>
  <si>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</si>
  <si>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</si>
  <si>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</si>
  <si>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</si>
  <si>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</si>
  <si>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</si>
  <si>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</si>
  <si>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</si>
  <si>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</si>
  <si>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</si>
  <si>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</si>
  <si>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</si>
  <si>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</si>
  <si>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</si>
  <si>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</si>
  <si>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</si>
  <si>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</si>
  <si>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</si>
  <si>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</si>
  <si>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</si>
  <si>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</si>
  <si>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</si>
  <si>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</si>
  <si>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</si>
  <si>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</si>
  <si>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</si>
  <si>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</si>
  <si>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</si>
  <si>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</si>
  <si>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</si>
  <si>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</si>
  <si>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</si>
  <si>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</si>
  <si>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</si>
  <si>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</si>
  <si>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</si>
  <si>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</si>
  <si>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</si>
  <si>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</si>
  <si>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</si>
  <si>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</si>
  <si>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</si>
  <si>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</si>
  <si>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</si>
  <si>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</si>
  <si>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</si>
  <si>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</si>
  <si>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</si>
  <si>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</si>
  <si>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</si>
  <si>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</si>
  <si>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</si>
  <si>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</si>
  <si>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</si>
  <si>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</si>
  <si>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</si>
  <si>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</si>
  <si>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</si>
  <si>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</si>
  <si>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</si>
  <si>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</si>
  <si>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</si>
  <si>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</si>
  <si>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</si>
  <si>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</si>
  <si>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</si>
  <si>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</si>
  <si>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</si>
  <si>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</si>
  <si>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</si>
  <si>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</si>
  <si>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</si>
  <si>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</si>
  <si>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</si>
  <si>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</si>
  <si>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</si>
  <si>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</si>
  <si>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</si>
  <si>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</si>
  <si>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</si>
  <si>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</si>
  <si>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</si>
  <si>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</si>
  <si>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</si>
  <si>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</si>
  <si>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</si>
  <si>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</si>
  <si>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</si>
  <si>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</si>
  <si>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</si>
  <si>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</si>
  <si>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</si>
  <si>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</si>
  <si>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</si>
  <si>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</si>
  <si>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</si>
  <si>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</si>
  <si>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</si>
  <si>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</si>
  <si>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</si>
  <si>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</si>
  <si>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</si>
  <si>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</si>
  <si>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</si>
  <si>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</si>
  <si>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</si>
  <si>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</si>
  <si>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</si>
  <si>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</si>
  <si>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</si>
  <si>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</si>
  <si>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</si>
  <si>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</si>
  <si>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</si>
  <si>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</si>
  <si>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</si>
  <si>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</si>
  <si>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</si>
  <si>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</si>
  <si>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</si>
  <si>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</si>
  <si>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</si>
  <si>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</si>
  <si>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</si>
  <si>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</si>
  <si>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</si>
  <si>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</si>
  <si>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</si>
  <si>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</si>
  <si>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</si>
  <si>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</si>
  <si>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</si>
  <si>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</si>
  <si>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</si>
  <si>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</si>
  <si>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</si>
  <si>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</si>
  <si>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</si>
  <si>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</si>
  <si>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</si>
  <si>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</si>
  <si>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</si>
  <si>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</si>
  <si>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</si>
  <si>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</si>
  <si>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</si>
  <si>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</si>
  <si>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</si>
  <si>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</si>
  <si>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</si>
  <si>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</si>
  <si>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</si>
  <si>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</si>
  <si>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</si>
  <si>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</si>
  <si>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</si>
  <si>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</si>
  <si>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</si>
  <si>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</si>
  <si>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</si>
  <si>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</si>
  <si>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</si>
  <si>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</si>
  <si>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</si>
  <si>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</si>
  <si>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</si>
  <si>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</si>
  <si>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</si>
  <si>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</si>
  <si>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</si>
  <si>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</si>
  <si>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</si>
  <si>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</si>
  <si>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</si>
  <si>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</si>
  <si>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</si>
  <si>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</si>
  <si>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</si>
  <si>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</si>
  <si>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</si>
  <si>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</si>
  <si>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</si>
  <si>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</si>
  <si>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</si>
  <si>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</si>
  <si>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</si>
  <si>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</si>
  <si>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</si>
  <si>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</si>
  <si>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</si>
  <si>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</si>
  <si>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</si>
  <si>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</si>
  <si>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</si>
  <si>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</si>
  <si>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</si>
  <si>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</si>
  <si>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</si>
  <si>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</si>
  <si>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</si>
  <si>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</si>
  <si>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</si>
  <si>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</si>
  <si>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</si>
  <si>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</si>
  <si>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</si>
  <si>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</si>
  <si>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</si>
  <si>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</si>
  <si>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</si>
  <si>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</si>
  <si>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</si>
  <si>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</si>
  <si>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</si>
  <si>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</si>
  <si>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</si>
  <si>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</si>
  <si>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</si>
  <si>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</si>
  <si>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</si>
  <si>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</si>
  <si>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</si>
  <si>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</si>
  <si>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</si>
  <si>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</si>
  <si>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</si>
  <si>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</si>
  <si>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</si>
  <si>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</si>
  <si>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</si>
  <si>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</si>
  <si>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</si>
  <si>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</si>
  <si>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</si>
  <si>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</si>
  <si>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</si>
  <si>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</si>
  <si>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</si>
  <si>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</si>
  <si>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</si>
  <si>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</si>
  <si>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</si>
  <si>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</si>
  <si>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</si>
  <si>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</si>
  <si>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</si>
  <si>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</si>
  <si>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</si>
  <si>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</si>
  <si>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</si>
  <si>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</si>
  <si>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</si>
  <si>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</si>
  <si>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</si>
  <si>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</si>
  <si>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</si>
  <si>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</si>
  <si>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</si>
  <si>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</si>
  <si>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</si>
  <si>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</si>
  <si>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</si>
  <si>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</si>
  <si>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</si>
  <si>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</si>
  <si>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</si>
  <si>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</si>
  <si>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</si>
  <si>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</si>
  <si>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</si>
  <si>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</si>
  <si>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</si>
  <si>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</si>
  <si>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</si>
  <si>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</si>
  <si>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</si>
  <si>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</si>
  <si>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</si>
  <si>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</si>
  <si>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</si>
  <si>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</si>
  <si>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</si>
  <si>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</si>
  <si>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</si>
  <si>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</si>
  <si>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</si>
  <si>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</si>
  <si>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</si>
  <si>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</si>
  <si>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</si>
  <si>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</si>
  <si>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</si>
  <si>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</si>
  <si>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</si>
  <si>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</si>
  <si>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</si>
  <si>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</si>
  <si>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</si>
  <si>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</si>
  <si>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</si>
  <si>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</si>
  <si>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</si>
  <si>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</si>
  <si>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</si>
  <si>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</si>
  <si>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</si>
  <si>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</si>
  <si>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</si>
  <si>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</si>
  <si>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</si>
  <si>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</si>
  <si>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</si>
  <si>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</si>
  <si>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</si>
  <si>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</si>
  <si>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</si>
  <si>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</si>
  <si>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</si>
  <si>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</si>
  <si>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</si>
  <si>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</si>
  <si>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</si>
  <si>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</si>
  <si>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</si>
  <si>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</si>
  <si>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</si>
  <si>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</si>
  <si>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</si>
  <si>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</si>
  <si>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</si>
  <si>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</si>
  <si>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</si>
  <si>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</si>
  <si>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</si>
  <si>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</si>
  <si>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</si>
  <si>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</si>
  <si>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</si>
  <si>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</si>
  <si>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</si>
  <si>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</si>
  <si>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</si>
  <si>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</si>
  <si>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</si>
  <si>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</si>
  <si>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</si>
  <si>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</si>
  <si>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</si>
  <si>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</si>
  <si>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</si>
  <si>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</si>
  <si>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</si>
  <si>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</si>
  <si>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</si>
  <si>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</si>
  <si>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</si>
  <si>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</si>
  <si>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</si>
  <si>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</si>
  <si>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</si>
  <si>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</si>
  <si>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</si>
  <si>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</si>
  <si>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</si>
  <si>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</si>
  <si>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</si>
  <si>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</si>
  <si>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</si>
  <si>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</si>
  <si>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</si>
  <si>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</si>
  <si>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</si>
  <si>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</si>
  <si>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</si>
  <si>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</si>
  <si>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</si>
  <si>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</si>
  <si>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</si>
  <si>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</si>
  <si>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</si>
  <si>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</si>
  <si>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</si>
  <si>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</si>
  <si>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</si>
  <si>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</si>
  <si>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</si>
  <si>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</si>
  <si>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</si>
  <si>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</si>
  <si>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</si>
  <si>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</si>
  <si>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</si>
  <si>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</si>
  <si>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</si>
  <si>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</si>
  <si>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</si>
  <si>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</si>
  <si>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</si>
  <si>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</si>
  <si>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</si>
  <si>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</si>
  <si>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</si>
  <si>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</si>
  <si>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</si>
  <si>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</si>
  <si>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</si>
  <si>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</si>
  <si>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</si>
  <si>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</si>
  <si>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</si>
  <si>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</si>
  <si>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</si>
  <si>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</si>
  <si>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</si>
  <si>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</si>
  <si>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</si>
  <si>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</si>
  <si>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</si>
  <si>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</si>
  <si>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</si>
  <si>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</si>
  <si>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</si>
  <si>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</si>
  <si>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</si>
  <si>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</si>
  <si>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</si>
  <si>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</si>
  <si>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</si>
  <si>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</si>
  <si>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</si>
  <si>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</si>
  <si>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</si>
  <si>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</si>
  <si>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</si>
  <si>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</si>
  <si>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</si>
  <si>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</si>
  <si>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</si>
  <si>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</si>
  <si>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</si>
  <si>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</si>
  <si>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</si>
  <si>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</si>
  <si>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</si>
  <si>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</si>
  <si>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</si>
  <si>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</si>
  <si>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</si>
  <si>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</si>
  <si>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</si>
  <si>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</si>
  <si>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</si>
  <si>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</si>
  <si>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</si>
  <si>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</si>
  <si>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</si>
  <si>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</si>
  <si>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</si>
  <si>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</si>
  <si>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</si>
  <si>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</si>
  <si>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</si>
  <si>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</si>
  <si>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</si>
  <si>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</si>
  <si>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</si>
  <si>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</si>
  <si>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</si>
  <si>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</si>
  <si>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</si>
  <si>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</si>
  <si>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</si>
  <si>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</si>
  <si>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</si>
  <si>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</si>
  <si>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</si>
  <si>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</si>
  <si>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</si>
  <si>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</si>
  <si>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</si>
  <si>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</si>
  <si>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</si>
  <si>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</si>
  <si>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</si>
  <si>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</si>
  <si>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</si>
  <si>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</si>
  <si>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</si>
  <si>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</si>
  <si>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</si>
  <si>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</si>
  <si>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</si>
  <si>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</si>
  <si>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</si>
  <si>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</si>
  <si>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</si>
  <si>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</si>
  <si>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</si>
  <si>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</si>
  <si>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</si>
  <si>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</si>
  <si>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</si>
  <si>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</si>
  <si>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</si>
  <si>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</si>
  <si>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</si>
  <si>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</si>
  <si>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</si>
  <si>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</si>
  <si>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</si>
  <si>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</si>
  <si>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</si>
  <si>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</si>
  <si>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</si>
  <si>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</si>
  <si>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</si>
  <si>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</si>
  <si>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</si>
  <si>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</si>
  <si>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</si>
  <si>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</si>
  <si>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</si>
  <si>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</si>
  <si>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</si>
  <si>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</si>
  <si>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</si>
  <si>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</si>
  <si>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</si>
  <si>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</si>
  <si>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</si>
  <si>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</si>
  <si>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</si>
  <si>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</si>
  <si>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</si>
  <si>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</si>
  <si>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</si>
  <si>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</si>
  <si>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</si>
  <si>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</si>
  <si>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</si>
  <si>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</si>
  <si>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</si>
  <si>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</si>
  <si>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</si>
  <si>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</si>
  <si>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</si>
  <si>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</si>
  <si>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</si>
  <si>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</si>
  <si>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</si>
  <si>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</si>
  <si>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</si>
  <si>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</si>
  <si>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</si>
  <si>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</si>
  <si>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</si>
  <si>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</si>
  <si>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</si>
  <si>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</si>
  <si>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</si>
  <si>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</si>
  <si>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</si>
  <si>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</si>
  <si>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</si>
  <si>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</si>
  <si>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</si>
  <si>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</si>
  <si>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</si>
  <si>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</si>
  <si>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</si>
  <si>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</si>
  <si>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</si>
  <si>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</si>
  <si>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</si>
  <si>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</si>
  <si>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</si>
  <si>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</si>
  <si>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</si>
  <si>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</si>
  <si>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</si>
  <si>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</si>
  <si>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</si>
  <si>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</si>
  <si>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</si>
  <si>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</si>
  <si>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</si>
  <si>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</si>
  <si>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</si>
  <si>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</si>
  <si>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</si>
  <si>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</si>
  <si>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</si>
  <si>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</si>
  <si>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</si>
  <si>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</si>
  <si>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</si>
  <si>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</si>
  <si>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</si>
  <si>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</si>
  <si>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</si>
  <si>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</si>
  <si>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</si>
  <si>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</si>
  <si>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</si>
  <si>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</si>
  <si>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</si>
  <si>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</si>
  <si>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</si>
  <si>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</si>
  <si>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</si>
  <si>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</si>
  <si>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</si>
  <si>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</si>
  <si>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</si>
  <si>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</si>
  <si>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</si>
  <si>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</si>
  <si>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</si>
  <si>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</si>
  <si>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</si>
  <si>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</si>
  <si>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</si>
  <si>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</si>
  <si>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</si>
  <si>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</si>
  <si>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</si>
  <si>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</si>
  <si>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</si>
  <si>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</si>
  <si>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</si>
  <si>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</si>
  <si>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</si>
  <si>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</si>
  <si>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</si>
  <si>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</si>
  <si>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</si>
  <si>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</si>
  <si>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</si>
  <si>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</si>
  <si>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</si>
  <si>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</si>
  <si>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</si>
  <si>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</si>
  <si>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</si>
  <si>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</si>
  <si>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</si>
  <si>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</si>
  <si>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</si>
  <si>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</si>
  <si>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</si>
  <si>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</si>
  <si>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</si>
  <si>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</si>
  <si>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</si>
  <si>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</si>
  <si>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</si>
  <si>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</si>
  <si>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</si>
  <si>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</si>
  <si>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</si>
  <si>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</si>
  <si>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</si>
  <si>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</si>
  <si>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</si>
  <si>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</si>
  <si>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</si>
  <si>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</si>
  <si>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</si>
  <si>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</si>
  <si>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</si>
  <si>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</si>
  <si>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</si>
  <si>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</si>
  <si>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</si>
  <si>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</si>
  <si>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</si>
  <si>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</si>
  <si>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</si>
  <si>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</si>
  <si>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</si>
  <si>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</si>
  <si>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</si>
  <si>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</si>
  <si>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</si>
  <si>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</si>
  <si>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</si>
  <si>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</si>
  <si>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</si>
  <si>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</si>
  <si>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</si>
  <si>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</si>
  <si>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</si>
  <si>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</si>
  <si>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</si>
  <si>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</si>
  <si>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</si>
  <si>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</si>
  <si>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</si>
  <si>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</si>
  <si>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</si>
  <si>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</si>
  <si>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</si>
  <si>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</si>
  <si>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</si>
  <si>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</si>
  <si>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</si>
  <si>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</si>
  <si>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</si>
  <si>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</si>
  <si>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</si>
  <si>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</si>
  <si>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</si>
  <si>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</si>
  <si>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</si>
  <si>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</si>
  <si>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</si>
  <si>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</si>
  <si>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</si>
  <si>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</si>
  <si>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</si>
  <si>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</si>
  <si>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</si>
  <si>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</si>
  <si>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</si>
  <si>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</si>
  <si>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</si>
  <si>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</si>
  <si>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</si>
  <si>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</si>
  <si>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</si>
  <si>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</si>
  <si>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</si>
  <si>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</si>
  <si>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</si>
  <si>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</si>
  <si>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</si>
  <si>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</si>
  <si>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</si>
  <si>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</si>
  <si>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</si>
  <si>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</si>
  <si>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</si>
  <si>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</si>
  <si>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</si>
  <si>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</si>
  <si>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</si>
  <si>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</si>
  <si>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</si>
  <si>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</si>
  <si>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</si>
  <si>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</si>
  <si>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</si>
  <si>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</si>
  <si>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</si>
  <si>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</si>
  <si>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</si>
  <si>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</si>
  <si>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</si>
  <si>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</si>
  <si>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</si>
  <si>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</si>
  <si>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</si>
  <si>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</si>
  <si>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</si>
  <si>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</si>
  <si>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</si>
  <si>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</si>
  <si>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</si>
  <si>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</si>
  <si>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</si>
  <si>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</si>
  <si>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</si>
  <si>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</si>
  <si>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</si>
  <si>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</si>
  <si>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</si>
  <si>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</si>
  <si>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</si>
  <si>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</si>
  <si>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</si>
  <si>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</si>
  <si>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</si>
  <si>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</si>
  <si>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</si>
  <si>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</si>
  <si>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</si>
  <si>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</si>
  <si>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</si>
  <si>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</si>
  <si>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</si>
  <si>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</si>
  <si>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</si>
  <si>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</si>
  <si>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</si>
  <si>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</si>
  <si>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</si>
  <si>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</si>
  <si>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</si>
  <si>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</si>
  <si>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</si>
  <si>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</si>
  <si>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</si>
  <si>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</si>
  <si>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</si>
  <si>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</si>
  <si>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</si>
  <si>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</si>
  <si>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</si>
  <si>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</si>
  <si>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</si>
  <si>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</si>
  <si>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</si>
  <si>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</si>
  <si>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</si>
  <si>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</si>
  <si>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</si>
  <si>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</si>
  <si>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</si>
  <si>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</si>
  <si>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</si>
  <si>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</si>
  <si>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</si>
  <si>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</si>
  <si>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</si>
  <si>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</si>
  <si>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</si>
  <si>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</si>
  <si>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</si>
  <si>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</si>
  <si>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</si>
  <si>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</si>
  <si>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</si>
  <si>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</si>
  <si>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</si>
  <si>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</si>
  <si>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</si>
  <si>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</si>
  <si>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</si>
  <si>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</si>
  <si>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</si>
  <si>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</si>
  <si>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</si>
  <si>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</si>
  <si>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</si>
  <si>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</si>
  <si>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</si>
  <si>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</si>
  <si>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</si>
  <si>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</si>
  <si>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</si>
  <si>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</si>
  <si>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</si>
  <si>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</si>
  <si>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</si>
  <si>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</si>
  <si>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</si>
  <si>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</si>
  <si>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</si>
  <si>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</si>
  <si>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</si>
  <si>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</si>
  <si>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</si>
  <si>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</si>
  <si>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</si>
  <si>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</si>
  <si>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</si>
  <si>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</si>
  <si>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</si>
  <si>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</si>
  <si>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</si>
  <si>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</si>
  <si>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</si>
  <si>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</si>
  <si>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</si>
  <si>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</si>
  <si>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</si>
  <si>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</si>
  <si>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</si>
  <si>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</si>
  <si>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</si>
  <si>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</si>
  <si>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</si>
  <si>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</si>
  <si>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</si>
  <si>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</si>
  <si>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</si>
  <si>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</si>
  <si>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</si>
  <si>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</si>
  <si>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</si>
  <si>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</si>
  <si>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</si>
  <si>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</si>
  <si>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</si>
  <si>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</si>
  <si>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</si>
  <si>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</si>
  <si>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</si>
  <si>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</si>
  <si>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</si>
  <si>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</si>
  <si>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</si>
  <si>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</si>
  <si>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</si>
  <si>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</si>
  <si>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</si>
  <si>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</si>
  <si>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</si>
  <si>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</si>
  <si>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</si>
  <si>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</si>
  <si>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</si>
  <si>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</si>
  <si>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</si>
  <si>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</si>
  <si>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</si>
  <si>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</si>
  <si>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</si>
  <si>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</si>
  <si>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</si>
  <si>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</si>
  <si>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</si>
  <si>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</si>
  <si>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</si>
  <si>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</si>
  <si>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</si>
  <si>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</si>
  <si>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</si>
  <si>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</si>
  <si>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</si>
  <si>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</si>
  <si>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</si>
  <si>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</si>
  <si>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</si>
  <si>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</si>
  <si>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</si>
  <si>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</si>
  <si>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</si>
  <si>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</si>
  <si>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</si>
  <si>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</si>
  <si>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</si>
  <si>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</si>
  <si>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</si>
  <si>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</si>
  <si>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</si>
  <si>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</si>
  <si>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</si>
  <si>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</si>
  <si>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</si>
  <si>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</si>
  <si>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</si>
  <si>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</si>
  <si>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</si>
  <si>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</si>
  <si>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</si>
  <si>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</si>
  <si>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</si>
  <si>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</si>
  <si>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</si>
  <si>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</si>
  <si>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</si>
  <si>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</si>
  <si>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</si>
  <si>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</si>
  <si>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</si>
  <si>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</si>
  <si>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</si>
  <si>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</si>
  <si>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</si>
  <si>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</si>
  <si>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</si>
  <si>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</si>
  <si>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</si>
  <si>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</si>
  <si>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</si>
  <si>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</si>
  <si>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</si>
  <si>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</si>
  <si>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</si>
  <si>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</si>
  <si>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</si>
  <si>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</si>
  <si>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</si>
  <si>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</si>
  <si>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</si>
  <si>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</si>
  <si>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</si>
  <si>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</si>
  <si>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</si>
  <si>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</si>
  <si>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</si>
  <si>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</si>
  <si>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</si>
  <si>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</si>
  <si>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</si>
  <si>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</si>
  <si>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</si>
  <si>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</si>
  <si>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</si>
  <si>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</si>
  <si>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</si>
  <si>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</si>
  <si>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</si>
  <si>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</si>
  <si>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</si>
  <si>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</si>
  <si>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</si>
  <si>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</si>
  <si>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</si>
  <si>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</si>
  <si>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</si>
  <si>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</si>
  <si>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</si>
  <si>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</si>
  <si>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</si>
  <si>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</si>
  <si>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</si>
  <si>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</si>
  <si>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</si>
  <si>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</si>
  <si>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</si>
  <si>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</si>
  <si>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</si>
  <si>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</si>
  <si>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</si>
  <si>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</si>
  <si>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</si>
  <si>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</si>
  <si>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</si>
  <si>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</si>
  <si>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</si>
  <si>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</si>
  <si>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</si>
  <si>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</si>
  <si>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</si>
  <si>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</si>
  <si>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</si>
  <si>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</si>
  <si>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</si>
  <si>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</si>
  <si>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</si>
  <si>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</si>
  <si>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</si>
  <si>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</si>
  <si>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</si>
  <si>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</si>
  <si>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</si>
  <si>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</si>
  <si>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</si>
  <si>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</si>
  <si>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</si>
  <si>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</si>
  <si>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</si>
  <si>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</si>
  <si>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</si>
  <si>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</si>
  <si>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</si>
  <si>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</si>
  <si>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</si>
  <si>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</si>
  <si>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</si>
  <si>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</si>
  <si>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</si>
  <si>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</si>
  <si>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</si>
  <si>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</si>
  <si>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</si>
  <si>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</si>
  <si>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</si>
  <si>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</si>
  <si>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</si>
  <si>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</si>
  <si>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</si>
  <si>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</si>
  <si>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</si>
  <si>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</si>
  <si>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</si>
  <si>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</si>
  <si>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</si>
  <si>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</si>
  <si>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</si>
  <si>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</si>
  <si>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</si>
  <si>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</si>
  <si>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</si>
  <si>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</si>
  <si>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</si>
  <si>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</si>
  <si>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</si>
  <si>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</si>
  <si>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</si>
  <si>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</si>
  <si>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</si>
  <si>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</si>
  <si>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</si>
  <si>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</si>
  <si>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</si>
  <si>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</si>
  <si>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</si>
  <si>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</si>
  <si>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</si>
  <si>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</si>
  <si>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</si>
  <si>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</si>
  <si>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</si>
  <si>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</si>
  <si>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</si>
  <si>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</si>
  <si>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</si>
  <si>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</si>
  <si>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</si>
  <si>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</si>
  <si>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</si>
  <si>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</si>
  <si>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</si>
  <si>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</si>
  <si>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</si>
  <si>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</si>
  <si>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</si>
  <si>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</si>
  <si>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</si>
  <si>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</si>
  <si>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</si>
  <si>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</si>
  <si>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</si>
  <si>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</si>
  <si>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</si>
  <si>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</si>
  <si>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</si>
  <si>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</si>
  <si>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</si>
  <si>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</si>
  <si>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</si>
  <si>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</si>
  <si>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</si>
  <si>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</si>
  <si>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</si>
  <si>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</si>
  <si>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</si>
  <si>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</si>
  <si>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</si>
  <si>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</si>
  <si>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</si>
  <si>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</si>
  <si>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</si>
  <si>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</si>
  <si>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</si>
  <si>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</si>
  <si>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</si>
  <si>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</si>
  <si>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</si>
  <si>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</si>
  <si>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</si>
  <si>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</si>
  <si>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</si>
  <si>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</si>
  <si>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</si>
  <si>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</si>
  <si>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</si>
  <si>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</si>
  <si>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</si>
  <si>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</si>
  <si>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</si>
  <si>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</si>
  <si>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</si>
  <si>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</si>
  <si>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</si>
  <si>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</si>
  <si>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</si>
  <si>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</si>
  <si>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</si>
  <si>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</si>
  <si>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</si>
  <si>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</si>
  <si>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</si>
  <si>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</si>
  <si>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</si>
  <si>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</si>
  <si>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</si>
  <si>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</si>
  <si>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</si>
  <si>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</si>
  <si>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</si>
  <si>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</si>
  <si>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</si>
  <si>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</si>
  <si>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</si>
  <si>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</si>
  <si>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</si>
  <si>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</si>
  <si>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</si>
  <si>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</si>
  <si>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</si>
  <si>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</si>
  <si>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</si>
  <si>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</si>
  <si>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</si>
  <si>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</si>
  <si>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</si>
  <si>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</si>
  <si>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</si>
  <si>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</si>
  <si>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</si>
  <si>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</si>
  <si>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</si>
  <si>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</si>
  <si>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</si>
  <si>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</si>
  <si>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</si>
  <si>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</si>
  <si>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</si>
  <si>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</si>
  <si>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</si>
  <si>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</si>
  <si>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</si>
  <si>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</si>
  <si>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</si>
  <si>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</si>
  <si>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</si>
  <si>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</si>
  <si>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</si>
  <si>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</si>
  <si>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</si>
  <si>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</si>
  <si>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</si>
  <si>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</si>
  <si>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</si>
  <si>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</si>
  <si>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</si>
  <si>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</si>
  <si>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</si>
  <si>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</si>
  <si>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</si>
  <si>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</si>
  <si>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</si>
  <si>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</si>
  <si>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</si>
  <si>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</si>
  <si>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</si>
  <si>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</si>
  <si>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</si>
  <si>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</si>
  <si>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</si>
  <si>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</si>
  <si>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</si>
  <si>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</si>
  <si>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</si>
  <si>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</si>
  <si>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</si>
  <si>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</si>
  <si>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</si>
  <si>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</si>
  <si>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</si>
  <si>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</si>
  <si>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</si>
  <si>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</si>
  <si>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</si>
  <si>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</si>
  <si>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</si>
  <si>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</si>
  <si>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</si>
  <si>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</si>
  <si>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</si>
  <si>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</si>
  <si>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</si>
  <si>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</si>
  <si>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</si>
  <si>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</si>
  <si>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</si>
  <si>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</si>
  <si>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</si>
  <si>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</si>
  <si>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</si>
  <si>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</si>
  <si>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</si>
  <si>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</si>
  <si>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</si>
  <si>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</si>
  <si>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</si>
  <si>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</si>
  <si>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</si>
  <si>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</si>
  <si>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</si>
  <si>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</si>
  <si>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</si>
  <si>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</si>
  <si>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</si>
  <si>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</si>
  <si>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</si>
  <si>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</si>
  <si>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</si>
  <si>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</si>
  <si>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</si>
  <si>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</si>
  <si>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</si>
  <si>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</si>
  <si>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</si>
  <si>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</si>
  <si>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</si>
  <si>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</si>
  <si>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</si>
  <si>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</si>
  <si>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</si>
  <si>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</si>
  <si>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</si>
  <si>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</si>
  <si>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</si>
  <si>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</si>
  <si>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</si>
  <si>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</si>
  <si>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</si>
  <si>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</si>
  <si>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</si>
  <si>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</si>
  <si>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</si>
  <si>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</si>
  <si>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</si>
  <si>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</si>
  <si>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</si>
  <si>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</si>
  <si>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</si>
  <si>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</si>
  <si>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</si>
  <si>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</si>
  <si>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</si>
  <si>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</si>
  <si>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</si>
  <si>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</si>
  <si>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</si>
  <si>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</si>
  <si>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</si>
  <si>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</si>
  <si>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</si>
  <si>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</si>
  <si>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</si>
  <si>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</si>
  <si>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</si>
  <si>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</si>
  <si>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</si>
  <si>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</si>
  <si>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</si>
  <si>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</si>
  <si>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</si>
  <si>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</si>
  <si>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</si>
  <si>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</si>
  <si>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</si>
  <si>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</si>
  <si>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</si>
  <si>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</si>
  <si>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</si>
  <si>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</si>
  <si>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</si>
  <si>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</si>
  <si>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</si>
  <si>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</si>
  <si>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</si>
  <si>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</si>
  <si>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</si>
  <si>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</si>
  <si>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</si>
  <si>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</si>
  <si>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</si>
  <si>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</si>
  <si>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</si>
  <si>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</si>
  <si>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</si>
  <si>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</si>
  <si>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</si>
  <si>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</si>
  <si>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</si>
  <si>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</si>
  <si>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</si>
  <si>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</si>
  <si>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</si>
  <si>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</si>
  <si>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</si>
  <si>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</si>
  <si>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</si>
  <si>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</si>
  <si>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</si>
  <si>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</si>
  <si>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</si>
  <si>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</si>
  <si>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</si>
  <si>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</si>
  <si>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</si>
  <si>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</si>
  <si>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</si>
  <si>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</si>
  <si>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</si>
  <si>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</si>
  <si>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</si>
  <si>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</si>
  <si>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</si>
  <si>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</si>
  <si>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</si>
  <si>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</si>
  <si>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</si>
  <si>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</si>
  <si>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</si>
  <si>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</si>
  <si>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</si>
  <si>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</si>
  <si>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</si>
  <si>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</si>
  <si>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</si>
  <si>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</si>
  <si>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</si>
  <si>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</si>
  <si>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</si>
  <si>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</si>
  <si>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</si>
  <si>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</si>
  <si>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</si>
  <si>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</si>
  <si>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</si>
  <si>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</si>
  <si>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</si>
  <si>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</si>
  <si>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</si>
  <si>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</si>
  <si>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</si>
  <si>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</si>
  <si>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</si>
  <si>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</si>
  <si>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</si>
  <si>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</si>
  <si>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</si>
  <si>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</si>
  <si>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</si>
  <si>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</si>
  <si>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</si>
  <si>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</si>
  <si>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</si>
  <si>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</si>
  <si>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</si>
  <si>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</si>
  <si>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</si>
  <si>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</si>
  <si>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</si>
  <si>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</si>
  <si>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</si>
  <si>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</si>
  <si>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</si>
  <si>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</si>
  <si>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</si>
  <si>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</si>
  <si>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</si>
  <si>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</si>
  <si>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</si>
  <si>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</si>
  <si>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</si>
  <si>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</si>
  <si>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</si>
  <si>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</si>
  <si>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</si>
  <si>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</si>
  <si>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</si>
  <si>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</si>
  <si>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</si>
  <si>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</si>
  <si>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</si>
  <si>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</si>
  <si>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</si>
  <si>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</si>
  <si>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</si>
  <si>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</si>
  <si>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</si>
  <si>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</si>
  <si>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</si>
  <si>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</si>
  <si>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</si>
  <si>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</si>
  <si>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</si>
  <si>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</si>
  <si>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</si>
  <si>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</si>
  <si>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</si>
  <si>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</si>
  <si>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</si>
  <si>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</si>
  <si>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</si>
  <si>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</si>
  <si>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</si>
  <si>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</si>
  <si>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</si>
  <si>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</si>
  <si>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</si>
  <si>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</si>
  <si>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</si>
  <si>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</si>
  <si>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</si>
  <si>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</si>
  <si>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</si>
  <si>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</si>
  <si>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</si>
  <si>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</si>
  <si>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</si>
  <si>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</si>
  <si>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</si>
  <si>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</si>
  <si>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</si>
  <si>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</si>
  <si>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</si>
  <si>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</si>
  <si>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</si>
  <si>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</si>
  <si>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</si>
  <si>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</si>
  <si>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</si>
  <si>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</si>
  <si>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</si>
  <si>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</si>
  <si>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</si>
  <si>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</si>
  <si>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</si>
  <si>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</si>
  <si>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</si>
  <si>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</si>
  <si>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</si>
  <si>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</si>
  <si>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</si>
  <si>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</si>
  <si>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</si>
  <si>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</si>
  <si>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</si>
  <si>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</si>
  <si>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</si>
  <si>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</si>
  <si>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</si>
  <si>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</si>
  <si>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</si>
  <si>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</si>
  <si>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</si>
  <si>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</si>
  <si>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</si>
  <si>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</si>
  <si>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</si>
  <si>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</si>
  <si>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</si>
  <si>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</si>
  <si>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</si>
  <si>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</si>
  <si>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</si>
  <si>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</si>
  <si>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</si>
  <si>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</si>
  <si>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</si>
  <si>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</si>
  <si>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</si>
  <si>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</si>
  <si>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</si>
  <si>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</si>
  <si>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</si>
  <si>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</si>
  <si>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</si>
  <si>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</si>
  <si>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</si>
  <si>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</si>
  <si>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</si>
  <si>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</si>
  <si>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</si>
  <si>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</si>
  <si>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</si>
  <si>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</si>
  <si>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</si>
  <si>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</si>
  <si>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</si>
  <si>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</si>
  <si>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</si>
  <si>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</si>
  <si>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</si>
  <si>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</si>
  <si>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</si>
  <si>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</si>
  <si>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</si>
  <si>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</si>
  <si>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</si>
  <si>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</si>
  <si>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</si>
  <si>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</si>
  <si>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</si>
  <si>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</si>
  <si>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</si>
  <si>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</si>
  <si>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</si>
  <si>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</si>
  <si>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</si>
  <si>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</si>
  <si>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</si>
  <si>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</si>
  <si>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</si>
  <si>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</si>
  <si>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</si>
  <si>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</si>
  <si>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</si>
  <si>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</si>
  <si>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</si>
  <si>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</si>
  <si>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</si>
  <si>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</si>
  <si>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</si>
  <si>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</si>
  <si>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</si>
  <si>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</si>
  <si>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</si>
  <si>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</si>
  <si>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</si>
  <si>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</si>
  <si>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</si>
  <si>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</si>
  <si>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</si>
  <si>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</si>
  <si>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</si>
  <si>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</si>
  <si>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</si>
  <si>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</si>
  <si>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</si>
  <si>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</si>
  <si>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</si>
  <si>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</si>
  <si>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</si>
  <si>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</si>
  <si>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</si>
  <si>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</si>
  <si>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</si>
  <si>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</si>
  <si>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</si>
  <si>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</si>
  <si>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</si>
  <si>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</si>
  <si>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</si>
  <si>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</si>
  <si>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</si>
  <si>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</si>
  <si>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</si>
  <si>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</si>
  <si>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</si>
  <si>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</si>
  <si>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</si>
  <si>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</si>
  <si>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</si>
  <si>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</si>
  <si>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</si>
  <si>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</si>
  <si>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</si>
  <si>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</si>
  <si>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</si>
  <si>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</si>
  <si>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</si>
  <si>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</si>
  <si>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</si>
  <si>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</si>
  <si>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</si>
  <si>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</si>
  <si>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</si>
  <si>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</si>
  <si>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</si>
  <si>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</si>
  <si>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</si>
  <si>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</si>
  <si>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</si>
  <si>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</si>
  <si>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</si>
  <si>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</si>
  <si>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</si>
  <si>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</si>
  <si>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</si>
  <si>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</si>
  <si>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</si>
  <si>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</si>
  <si>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</si>
  <si>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</si>
  <si>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</si>
  <si>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</si>
  <si>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</si>
  <si>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</si>
  <si>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</si>
  <si>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</si>
  <si>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</si>
  <si>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</si>
  <si>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</si>
  <si>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</si>
  <si>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</si>
  <si>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</si>
  <si>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</si>
  <si>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</si>
  <si>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</si>
  <si>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</si>
  <si>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</si>
  <si>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</si>
  <si>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</si>
  <si>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</si>
  <si>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</si>
  <si>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</si>
  <si>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</si>
  <si>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</si>
  <si>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</si>
  <si>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</si>
  <si>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</si>
  <si>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</si>
  <si>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</si>
  <si>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</si>
  <si>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</si>
  <si>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</si>
  <si>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</si>
  <si>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</si>
  <si>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</si>
  <si>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</si>
  <si>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</si>
  <si>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</si>
  <si>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</si>
  <si>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</si>
  <si>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</si>
  <si>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</si>
  <si>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</si>
  <si>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</si>
  <si>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</si>
  <si>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</si>
  <si>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</si>
  <si>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</si>
  <si>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</si>
  <si>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</si>
  <si>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</si>
  <si>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</si>
  <si>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</si>
  <si>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</si>
  <si>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</si>
  <si>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</si>
  <si>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</si>
  <si>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</si>
  <si>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</si>
  <si>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</si>
  <si>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</si>
  <si>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</si>
  <si>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</si>
  <si>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</si>
  <si>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</si>
  <si>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</si>
  <si>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</si>
  <si>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</si>
  <si>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</si>
  <si>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</si>
  <si>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</si>
  <si>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</si>
  <si>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</si>
  <si>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</si>
  <si>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</si>
  <si>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</si>
  <si>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</si>
  <si>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</si>
  <si>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</si>
  <si>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</si>
  <si>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</si>
  <si>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</si>
  <si>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</si>
  <si>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</si>
  <si>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</si>
  <si>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</si>
  <si>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</si>
  <si>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</si>
  <si>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</si>
  <si>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</si>
  <si>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</si>
  <si>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</si>
  <si>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</si>
  <si>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</si>
  <si>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</si>
  <si>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</si>
  <si>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</si>
  <si>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</si>
  <si>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</si>
  <si>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</si>
  <si>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</si>
  <si>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</si>
  <si>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</si>
  <si>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</si>
  <si>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</si>
  <si>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</si>
  <si>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</si>
  <si>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</si>
  <si>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</si>
  <si>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</si>
  <si>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</si>
  <si>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</si>
  <si>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</si>
  <si>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</si>
  <si>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</si>
  <si>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</si>
  <si>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</si>
  <si>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</si>
  <si>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</si>
  <si>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</si>
  <si>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</si>
  <si>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</si>
  <si>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</si>
  <si>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</si>
  <si>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</si>
  <si>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</si>
  <si>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</si>
  <si>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</si>
  <si>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</si>
  <si>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</si>
  <si>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</si>
  <si>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</si>
  <si>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</si>
  <si>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</si>
  <si>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</si>
  <si>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</si>
  <si>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</si>
  <si>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</si>
  <si>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</si>
  <si>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</si>
  <si>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</si>
  <si>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</si>
  <si>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</si>
  <si>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</si>
  <si>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</si>
  <si>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</si>
  <si>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</si>
  <si>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</si>
  <si>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</si>
  <si>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</si>
  <si>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</si>
  <si>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</si>
  <si>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</si>
  <si>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</si>
  <si>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</si>
  <si>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</si>
  <si>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</si>
  <si>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</si>
  <si>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</si>
  <si>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</si>
  <si>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</si>
  <si>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</si>
  <si>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</si>
  <si>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</si>
  <si>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</si>
  <si>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</si>
  <si>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</si>
  <si>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</si>
  <si>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</si>
  <si>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</si>
  <si>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</si>
  <si>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</si>
  <si>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</si>
  <si>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</si>
  <si>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</si>
  <si>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</si>
  <si>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</si>
  <si>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</si>
  <si>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</si>
  <si>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</si>
  <si>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</si>
  <si>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</si>
  <si>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</si>
  <si>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</si>
  <si>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</si>
  <si>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</si>
  <si>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</si>
  <si>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</si>
  <si>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</si>
  <si>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</si>
  <si>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</si>
  <si>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</si>
  <si>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</si>
  <si>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</si>
  <si>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</si>
  <si>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</si>
  <si>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</si>
  <si>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</si>
  <si>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</si>
  <si>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</si>
  <si>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</si>
  <si>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</si>
  <si>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</si>
  <si>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</si>
  <si>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</si>
  <si>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</si>
  <si>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</si>
  <si>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</si>
  <si>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</si>
  <si>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</si>
  <si>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</si>
  <si>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</si>
  <si>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</si>
  <si>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</si>
  <si>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</si>
  <si>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</si>
  <si>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</si>
  <si>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</si>
  <si>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</si>
  <si>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</si>
  <si>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</si>
  <si>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</si>
  <si>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</si>
  <si>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</si>
  <si>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</si>
  <si>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</si>
  <si>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</si>
  <si>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</si>
  <si>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</si>
  <si>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</si>
  <si>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</si>
  <si>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</si>
  <si>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</si>
  <si>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</si>
  <si>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</si>
  <si>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</si>
  <si>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</si>
  <si>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</si>
  <si>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</si>
  <si>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</si>
  <si>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</si>
  <si>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</si>
  <si>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</si>
  <si>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</si>
  <si>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</si>
  <si>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</si>
  <si>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</si>
  <si>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</si>
  <si>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</si>
  <si>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</si>
  <si>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</si>
  <si>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</si>
  <si>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</si>
  <si>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</si>
  <si>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</si>
  <si>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</si>
  <si>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</si>
  <si>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</si>
  <si>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</si>
  <si>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</si>
  <si>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</si>
  <si>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</si>
  <si>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</si>
  <si>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</si>
  <si>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</si>
  <si>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</si>
  <si>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</si>
  <si>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</si>
  <si>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</si>
  <si>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</si>
  <si>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</si>
  <si>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</si>
  <si>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</si>
  <si>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</si>
  <si>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</si>
  <si>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</si>
  <si>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</si>
  <si>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</si>
  <si>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</si>
  <si>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</si>
  <si>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</si>
  <si>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</si>
  <si>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</si>
  <si>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</si>
  <si>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</si>
  <si>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</si>
  <si>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</si>
  <si>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</si>
  <si>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</si>
  <si>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</si>
  <si>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</si>
  <si>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</si>
  <si>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</si>
  <si>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</si>
  <si>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</si>
  <si>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</si>
  <si>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</si>
  <si>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</si>
  <si>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</si>
  <si>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</si>
  <si>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</si>
  <si>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</si>
  <si>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</si>
  <si>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</si>
  <si>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</si>
  <si>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</si>
  <si>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</si>
  <si>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</si>
  <si>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</si>
  <si>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</si>
  <si>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</si>
  <si>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</si>
  <si>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</si>
  <si>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</si>
  <si>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</si>
  <si>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</si>
  <si>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</si>
  <si>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</si>
  <si>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</si>
  <si>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</si>
  <si>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</si>
  <si>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</si>
  <si>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</si>
  <si>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</si>
  <si>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</si>
  <si>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</si>
  <si>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</si>
  <si>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</si>
  <si>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</si>
  <si>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</si>
  <si>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</si>
  <si>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</si>
  <si>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</si>
  <si>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</si>
  <si>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</si>
  <si>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</si>
  <si>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</si>
  <si>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</si>
  <si>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</si>
  <si>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</si>
  <si>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</si>
  <si>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</si>
  <si>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</si>
  <si>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</si>
  <si>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</si>
  <si>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</si>
  <si>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</si>
  <si>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</si>
  <si>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</si>
  <si>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</si>
  <si>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</si>
  <si>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</si>
  <si>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</si>
  <si>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</si>
  <si>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</si>
  <si>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</si>
  <si>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</si>
  <si>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</si>
  <si>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</si>
  <si>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</si>
  <si>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</si>
  <si>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</si>
  <si>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</si>
  <si>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</si>
  <si>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</si>
  <si>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</si>
  <si>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</si>
  <si>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</si>
  <si>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</si>
  <si>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</si>
  <si>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</si>
  <si>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</si>
  <si>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</si>
  <si>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</si>
  <si>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</si>
  <si>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</si>
  <si>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</si>
  <si>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</si>
  <si>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</si>
  <si>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</si>
  <si>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</si>
  <si>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</si>
  <si>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</si>
  <si>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</si>
  <si>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</si>
  <si>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</si>
  <si>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</si>
  <si>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</si>
  <si>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</si>
  <si>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</si>
  <si>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</si>
  <si>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</si>
  <si>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</si>
  <si>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</si>
  <si>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</si>
  <si>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</si>
  <si>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</si>
  <si>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</si>
  <si>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</si>
  <si>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</si>
  <si>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</si>
  <si>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</si>
  <si>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</si>
  <si>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</si>
  <si>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</si>
  <si>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</si>
  <si>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</si>
  <si>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</si>
  <si>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</si>
  <si>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</si>
  <si>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</si>
  <si>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</si>
  <si>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</si>
  <si>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</si>
  <si>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</si>
  <si>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</si>
  <si>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</si>
  <si>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</si>
  <si>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</si>
  <si>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</si>
  <si>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</si>
  <si>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</si>
  <si>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</si>
  <si>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</si>
  <si>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</si>
  <si>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</si>
  <si>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</si>
  <si>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</si>
  <si>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</si>
  <si>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</si>
  <si>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</si>
  <si>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</si>
  <si>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</si>
  <si>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</si>
  <si>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</si>
  <si>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</si>
  <si>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</si>
  <si>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</si>
  <si>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</si>
  <si>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</si>
  <si>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</si>
  <si>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</si>
  <si>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</si>
  <si>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</si>
  <si>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</si>
  <si>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</si>
  <si>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</si>
  <si>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</si>
  <si>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</si>
  <si>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</si>
  <si>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</si>
  <si>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</si>
  <si>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</si>
  <si>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</si>
  <si>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</si>
  <si>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</si>
  <si>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</si>
  <si>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</si>
  <si>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</si>
  <si>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</si>
  <si>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</si>
  <si>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</si>
  <si>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</si>
  <si>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</si>
  <si>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</si>
  <si>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</si>
  <si>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</si>
  <si>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</si>
  <si>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</si>
  <si>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</si>
  <si>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</si>
  <si>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</si>
  <si>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</si>
  <si>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</si>
  <si>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</si>
  <si>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</si>
  <si>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</si>
  <si>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</si>
  <si>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</si>
  <si>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</si>
  <si>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</si>
  <si>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</si>
  <si>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</si>
  <si>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</si>
  <si>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</si>
  <si>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</si>
  <si>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</si>
  <si>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</si>
  <si>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</si>
  <si>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</si>
  <si>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</si>
  <si>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</si>
  <si>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</si>
  <si>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</si>
  <si>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</si>
  <si>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</si>
  <si>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</si>
  <si>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</si>
  <si>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</si>
  <si>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</si>
  <si>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</si>
  <si>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</si>
  <si>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</si>
  <si>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</si>
  <si>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</si>
  <si>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</si>
  <si>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</si>
  <si>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</si>
  <si>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</si>
  <si>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</si>
  <si>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</si>
  <si>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</si>
  <si>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</si>
  <si>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</si>
  <si>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</si>
  <si>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</si>
  <si>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</si>
  <si>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</si>
  <si>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</si>
  <si>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</si>
  <si>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</si>
  <si>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</si>
  <si>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</si>
  <si>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</si>
  <si>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</si>
  <si>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</si>
  <si>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</si>
  <si>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</si>
  <si>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</si>
  <si>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</si>
  <si>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</si>
  <si>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</si>
  <si>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</si>
  <si>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</si>
  <si>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</si>
  <si>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</si>
  <si>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</si>
  <si>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</si>
  <si>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</si>
  <si>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</si>
  <si>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</si>
  <si>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</si>
  <si>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</si>
  <si>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</si>
  <si>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</si>
  <si>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</si>
  <si>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</si>
  <si>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</si>
  <si>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</si>
  <si>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</si>
  <si>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</si>
  <si>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</si>
  <si>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</si>
  <si>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</si>
  <si>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</si>
  <si>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</si>
  <si>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</si>
  <si>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</si>
  <si>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</si>
  <si>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</si>
  <si>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</si>
  <si>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</si>
  <si>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</si>
  <si>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</si>
  <si>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</si>
  <si>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</si>
  <si>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</si>
  <si>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</si>
  <si>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</si>
  <si>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</si>
  <si>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</si>
  <si>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</si>
  <si>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</si>
  <si>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</si>
  <si>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</si>
  <si>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</si>
  <si>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</si>
  <si>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</si>
  <si>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</si>
  <si>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</si>
  <si>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</si>
  <si>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</si>
  <si>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</si>
  <si>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</si>
  <si>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</si>
  <si>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</si>
  <si>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</si>
  <si>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</si>
  <si>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</si>
  <si>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</si>
  <si>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</si>
  <si>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</si>
  <si>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</si>
  <si>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</si>
  <si>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</si>
  <si>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</si>
  <si>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</si>
  <si>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</si>
  <si>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</si>
  <si>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</si>
  <si>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</si>
  <si>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</si>
  <si>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</si>
  <si>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</si>
  <si>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</si>
  <si>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</si>
  <si>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</si>
  <si>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</si>
  <si>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</si>
  <si>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</si>
  <si>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</si>
  <si>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</si>
  <si>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</si>
  <si>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</si>
  <si>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</si>
  <si>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</si>
  <si>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</si>
  <si>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</si>
  <si>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</si>
  <si>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</si>
  <si>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</si>
  <si>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</si>
  <si>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</si>
  <si>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</si>
  <si>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</si>
  <si>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</si>
  <si>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</si>
  <si>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</si>
  <si>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</si>
  <si>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</si>
  <si>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</si>
  <si>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</si>
  <si>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</si>
  <si>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</si>
  <si>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</si>
  <si>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</si>
  <si>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</si>
  <si>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</si>
  <si>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</si>
  <si>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</si>
  <si>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</si>
  <si>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</si>
  <si>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</si>
  <si>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</si>
  <si>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</si>
  <si>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</si>
  <si>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</si>
  <si>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</si>
  <si>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</si>
  <si>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</si>
  <si>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</si>
  <si>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</si>
  <si>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</si>
  <si>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</si>
  <si>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</si>
  <si>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</si>
  <si>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</si>
  <si>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</si>
  <si>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</si>
  <si>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</si>
  <si>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</si>
  <si>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</si>
  <si>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</si>
  <si>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</si>
  <si>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</si>
  <si>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</si>
  <si>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</si>
  <si>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</si>
  <si>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</si>
  <si>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</si>
  <si>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</si>
  <si>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</si>
  <si>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</si>
  <si>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</si>
  <si>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</si>
  <si>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</si>
  <si>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</si>
  <si>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</si>
  <si>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</si>
  <si>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</si>
  <si>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</si>
  <si>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</si>
  <si>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</si>
  <si>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</si>
  <si>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</si>
  <si>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</si>
  <si>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</si>
  <si>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</si>
  <si>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</si>
  <si>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</si>
  <si>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</si>
  <si>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</si>
  <si>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</si>
  <si>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</si>
  <si>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</si>
  <si>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</si>
  <si>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</si>
  <si>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</si>
  <si>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</si>
  <si>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</si>
  <si>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</si>
  <si>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</si>
  <si>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</si>
  <si>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</si>
  <si>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</si>
  <si>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</si>
  <si>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</si>
  <si>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</si>
  <si>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</si>
  <si>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</si>
  <si>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</si>
  <si>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</si>
  <si>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</si>
  <si>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</si>
  <si>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</si>
  <si>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</si>
  <si>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</si>
  <si>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</si>
  <si>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</si>
  <si>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</si>
  <si>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</si>
  <si>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</si>
  <si>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</si>
  <si>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</si>
  <si>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</si>
  <si>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</si>
  <si>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</si>
  <si>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</si>
  <si>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</si>
  <si>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</si>
  <si>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</si>
  <si>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</si>
  <si>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</si>
  <si>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</si>
  <si>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</si>
  <si>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</si>
  <si>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</si>
  <si>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</si>
  <si>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</si>
  <si>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</si>
  <si>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</si>
  <si>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</si>
  <si>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</si>
  <si>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</si>
  <si>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</si>
  <si>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</si>
  <si>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</si>
  <si>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</si>
  <si>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</si>
  <si>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</si>
  <si>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</si>
  <si>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</si>
  <si>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</si>
  <si>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</si>
  <si>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</si>
  <si>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</si>
  <si>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</si>
  <si>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</si>
  <si>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</si>
  <si>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</si>
  <si>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</si>
  <si>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</si>
  <si>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</si>
  <si>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</si>
  <si>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</si>
  <si>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</si>
  <si>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</si>
  <si>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</si>
  <si>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</si>
  <si>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</si>
  <si>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</si>
  <si>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</si>
  <si>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</si>
  <si>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</si>
  <si>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</si>
  <si>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</si>
  <si>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</si>
  <si>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</si>
  <si>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</si>
  <si>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</si>
  <si>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</si>
  <si>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</si>
  <si>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</si>
  <si>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</si>
  <si>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</si>
  <si>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</si>
  <si>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</si>
  <si>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</si>
  <si>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</si>
  <si>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</si>
  <si>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</si>
  <si>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</si>
  <si>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</si>
  <si>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</si>
  <si>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</si>
  <si>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</si>
  <si>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</si>
  <si>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</si>
  <si>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</si>
  <si>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</si>
  <si>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</si>
  <si>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</si>
  <si>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</si>
  <si>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</si>
  <si>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</si>
  <si>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</si>
  <si>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</si>
  <si>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</si>
  <si>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</si>
  <si>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</si>
  <si>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</si>
  <si>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</si>
  <si>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</si>
  <si>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</si>
  <si>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</si>
  <si>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</si>
  <si>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</si>
  <si>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</si>
  <si>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</si>
  <si>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</si>
  <si>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</si>
  <si>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</si>
  <si>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</si>
  <si>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</si>
  <si>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</si>
  <si>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</si>
  <si>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</si>
  <si>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</si>
  <si>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</si>
  <si>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</si>
  <si>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</si>
  <si>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</si>
  <si>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</si>
  <si>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</si>
  <si>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</si>
  <si>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</si>
  <si>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</si>
  <si>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</si>
  <si>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</si>
  <si>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</si>
  <si>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</si>
  <si>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</si>
  <si>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</si>
  <si>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</si>
  <si>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</si>
  <si>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</si>
  <si>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</si>
  <si>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</si>
  <si>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</si>
  <si>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</si>
  <si>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</si>
  <si>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</si>
  <si>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</si>
  <si>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</si>
  <si>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</si>
  <si>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</si>
  <si>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</si>
  <si>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</si>
  <si>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</si>
  <si>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</si>
  <si>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</si>
  <si>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</si>
  <si>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</si>
  <si>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</si>
  <si>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</si>
  <si>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</si>
  <si>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</si>
  <si>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</si>
  <si>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</si>
  <si>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</si>
  <si>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</si>
  <si>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</si>
  <si>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</si>
  <si>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</si>
  <si>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</si>
  <si>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</si>
  <si>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</si>
  <si>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</si>
  <si>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</si>
  <si>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</si>
  <si>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</si>
  <si>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</si>
  <si>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</si>
  <si>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</si>
  <si>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</si>
  <si>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</si>
  <si>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</si>
  <si>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</si>
  <si>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</si>
  <si>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</si>
  <si>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</si>
  <si>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</si>
  <si>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</si>
  <si>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</si>
  <si>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</si>
  <si>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</si>
  <si>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</si>
  <si>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</si>
  <si>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</si>
  <si>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</si>
  <si>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</si>
  <si>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</si>
  <si>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</si>
  <si>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</si>
  <si>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</si>
  <si>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</si>
  <si>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</si>
  <si>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</si>
  <si>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</si>
  <si>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</si>
  <si>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</si>
  <si>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</si>
  <si>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</si>
  <si>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</si>
  <si>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</si>
  <si>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</si>
  <si>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</si>
  <si>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</si>
  <si>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</si>
  <si>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</si>
  <si>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</si>
  <si>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</si>
  <si>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</si>
  <si>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</si>
  <si>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</si>
  <si>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</si>
  <si>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</si>
  <si>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</si>
  <si>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</si>
  <si>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</si>
  <si>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</si>
  <si>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</si>
  <si>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</si>
  <si>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</si>
  <si>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</si>
  <si>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</si>
  <si>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</si>
  <si>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</si>
  <si>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</si>
  <si>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</si>
  <si>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</si>
  <si>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</si>
  <si>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</si>
  <si>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</si>
  <si>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</si>
  <si>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</si>
  <si>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</si>
  <si>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</si>
  <si>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</si>
  <si>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</si>
  <si>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</si>
  <si>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</si>
  <si>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</si>
  <si>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</si>
  <si>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</si>
  <si>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</si>
  <si>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</si>
  <si>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</si>
  <si>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</si>
  <si>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</si>
  <si>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</si>
  <si>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</si>
  <si>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</si>
  <si>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</si>
  <si>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</si>
  <si>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</si>
  <si>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</si>
  <si>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</si>
  <si>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</si>
  <si>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</si>
  <si>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</si>
  <si>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</si>
  <si>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</si>
  <si>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</si>
  <si>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</si>
  <si>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</si>
  <si>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</si>
  <si>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</si>
  <si>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</si>
  <si>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</si>
  <si>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</si>
  <si>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</si>
  <si>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</si>
  <si>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</si>
  <si>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</si>
  <si>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</si>
  <si>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</si>
  <si>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</si>
  <si>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</si>
  <si>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</si>
  <si>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</si>
  <si>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</si>
  <si>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</si>
  <si>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</si>
  <si>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</si>
  <si>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</si>
  <si>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</si>
  <si>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</si>
  <si>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</si>
  <si>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</si>
  <si>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</si>
  <si>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</si>
  <si>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</si>
  <si>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</si>
  <si>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</si>
  <si>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</si>
  <si>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</si>
  <si>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</si>
  <si>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</si>
  <si>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</si>
  <si>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</si>
  <si>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</si>
  <si>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</si>
  <si>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</si>
  <si>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</si>
  <si>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</si>
  <si>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</si>
  <si>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</si>
  <si>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</si>
  <si>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</si>
  <si>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</si>
  <si>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</si>
  <si>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</si>
  <si>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</si>
  <si>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</si>
  <si>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</si>
  <si>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</si>
  <si>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</si>
  <si>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</si>
  <si>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</si>
  <si>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</si>
  <si>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</si>
  <si>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</si>
  <si>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</si>
  <si>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</si>
  <si>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</si>
  <si>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</si>
  <si>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</si>
  <si>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</si>
  <si>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</si>
  <si>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</si>
  <si>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</si>
  <si>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</si>
  <si>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</si>
  <si>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</si>
  <si>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</si>
  <si>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</si>
  <si>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</si>
  <si>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</si>
  <si>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</si>
  <si>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</si>
  <si>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</si>
  <si>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</si>
  <si>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</si>
  <si>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</si>
  <si>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</si>
  <si>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</si>
  <si>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</si>
  <si>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</si>
  <si>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</si>
  <si>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</si>
  <si>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</si>
  <si>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</si>
  <si>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</si>
  <si>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</si>
  <si>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</si>
  <si>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</si>
  <si>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</si>
  <si>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</si>
  <si>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</si>
  <si>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</si>
  <si>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</si>
  <si>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</si>
  <si>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</si>
  <si>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</si>
  <si>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</si>
  <si>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</si>
  <si>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</si>
  <si>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</si>
  <si>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</si>
  <si>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</si>
  <si>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</si>
  <si>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</si>
  <si>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</si>
  <si>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</si>
  <si>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</si>
  <si>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</si>
  <si>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</si>
  <si>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</si>
  <si>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</si>
  <si>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</si>
  <si>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</si>
  <si>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</si>
  <si>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</si>
  <si>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</si>
  <si>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</si>
  <si>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</si>
  <si>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</si>
  <si>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</si>
  <si>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</si>
  <si>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</si>
  <si>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</si>
  <si>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</si>
  <si>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</si>
  <si>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</si>
  <si>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</si>
  <si>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</si>
  <si>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</si>
  <si>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</si>
  <si>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</si>
  <si>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</si>
  <si>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</si>
  <si>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</si>
  <si>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</si>
  <si>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</si>
  <si>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</si>
  <si>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</si>
  <si>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</si>
  <si>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</si>
  <si>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</si>
  <si>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</si>
  <si>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</si>
  <si>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</si>
  <si>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</si>
  <si>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</si>
  <si>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</si>
  <si>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</si>
  <si>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</si>
  <si>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</si>
  <si>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</si>
  <si>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</si>
  <si>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</si>
  <si>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</si>
  <si>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</si>
  <si>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</si>
  <si>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</si>
  <si>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</si>
  <si>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</si>
  <si>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</si>
  <si>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</si>
  <si>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</si>
  <si>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</si>
  <si>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</si>
  <si>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</si>
  <si>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</si>
  <si>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</si>
  <si>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</si>
  <si>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</si>
  <si>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</si>
  <si>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</si>
  <si>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</si>
  <si>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</si>
  <si>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</si>
  <si>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</si>
  <si>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</si>
  <si>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</si>
  <si>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</si>
  <si>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</si>
  <si>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</si>
  <si>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</si>
  <si>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</si>
  <si>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</si>
  <si>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</si>
  <si>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</si>
  <si>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</si>
  <si>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</si>
  <si>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</si>
  <si>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</si>
  <si>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</si>
  <si>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</si>
  <si>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</si>
  <si>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</si>
  <si>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</si>
  <si>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</si>
  <si>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</si>
  <si>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</si>
  <si>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</si>
  <si>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</si>
  <si>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</si>
  <si>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</si>
  <si>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</si>
  <si>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</si>
  <si>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</si>
  <si>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</si>
  <si>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</si>
  <si>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</si>
  <si>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</si>
  <si>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</si>
  <si>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</si>
  <si>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</si>
  <si>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</si>
  <si>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</si>
  <si>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</si>
  <si>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</si>
  <si>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</si>
  <si>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</si>
  <si>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</si>
  <si>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</si>
  <si>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</si>
  <si>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</si>
  <si>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</si>
  <si>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</si>
  <si>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</si>
  <si>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</si>
  <si>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</si>
  <si>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</si>
  <si>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</si>
  <si>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</si>
  <si>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</si>
  <si>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</si>
  <si>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</si>
  <si>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</si>
  <si>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</si>
  <si>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</si>
  <si>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</si>
  <si>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</si>
  <si>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</si>
  <si>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</si>
  <si>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</si>
  <si>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</si>
  <si>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</si>
  <si>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</si>
  <si>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</si>
  <si>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</si>
  <si>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</si>
  <si>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</si>
  <si>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</si>
  <si>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</si>
  <si>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</si>
  <si>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</si>
  <si>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</si>
  <si>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</si>
  <si>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</si>
  <si>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</si>
  <si>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</si>
  <si>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</si>
  <si>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</si>
  <si>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</si>
  <si>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</si>
  <si>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</si>
  <si>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</si>
  <si>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</si>
  <si>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</si>
  <si>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</si>
  <si>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</si>
  <si>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</si>
  <si>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</si>
  <si>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</si>
  <si>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</si>
  <si>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</si>
  <si>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</si>
  <si>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</si>
  <si>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</si>
  <si>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</si>
  <si>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</si>
  <si>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</si>
  <si>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</si>
  <si>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</si>
  <si>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</si>
  <si>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</si>
  <si>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</si>
  <si>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</si>
  <si>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</si>
  <si>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</si>
  <si>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</si>
  <si>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</si>
  <si>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</si>
  <si>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</si>
  <si>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</si>
  <si>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</si>
  <si>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</si>
  <si>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</si>
  <si>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</si>
  <si>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</si>
  <si>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</si>
  <si>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</si>
  <si>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</si>
  <si>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</si>
  <si>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</si>
  <si>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</si>
  <si>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</si>
  <si>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</si>
  <si>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</si>
  <si>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</si>
  <si>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</si>
  <si>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</si>
  <si>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</si>
  <si>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</si>
  <si>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</si>
  <si>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</si>
  <si>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</si>
  <si>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</si>
  <si>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</si>
  <si>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</si>
  <si>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</si>
  <si>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</si>
  <si>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</si>
  <si>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</si>
  <si>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</si>
  <si>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</si>
  <si>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</si>
  <si>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</si>
  <si>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</si>
  <si>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</si>
  <si>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</si>
  <si>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</si>
  <si>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</si>
  <si>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</si>
  <si>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</si>
  <si>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</si>
  <si>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</si>
  <si>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</si>
  <si>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</si>
  <si>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</si>
  <si>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</si>
  <si>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</si>
  <si>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</si>
  <si>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</si>
  <si>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</si>
  <si>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</si>
  <si>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</si>
  <si>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</si>
  <si>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</si>
  <si>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</si>
  <si>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</si>
  <si>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</si>
  <si>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</si>
  <si>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</si>
  <si>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</si>
  <si>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</si>
  <si>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</si>
  <si>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</si>
  <si>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</si>
  <si>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</si>
  <si>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</si>
  <si>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</si>
  <si>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</si>
  <si>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</si>
  <si>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</si>
  <si>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</si>
  <si>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</si>
  <si>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</si>
  <si>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</si>
  <si>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</si>
  <si>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</si>
  <si>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</si>
  <si>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</si>
  <si>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</si>
  <si>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</si>
  <si>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</si>
  <si>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</si>
  <si>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</si>
  <si>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</si>
  <si>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</si>
  <si>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</si>
  <si>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</si>
  <si>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</si>
  <si>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</si>
  <si>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</si>
  <si>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</si>
  <si>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</si>
  <si>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</si>
  <si>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</si>
  <si>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</si>
  <si>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</si>
  <si>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</si>
  <si>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</si>
  <si>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</si>
  <si>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</si>
  <si>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</si>
  <si>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</si>
  <si>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</si>
  <si>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</si>
  <si>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</si>
  <si>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</si>
  <si>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</si>
  <si>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</si>
  <si>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</si>
  <si>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</si>
  <si>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</si>
  <si>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</si>
  <si>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</si>
  <si>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</si>
  <si>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</si>
  <si>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</si>
  <si>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</si>
  <si>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</si>
  <si>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</si>
  <si>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</si>
  <si>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</si>
  <si>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</si>
  <si>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</si>
  <si>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</si>
  <si>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</si>
  <si>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</si>
  <si>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</si>
  <si>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</si>
  <si>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</si>
  <si>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</si>
  <si>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</si>
  <si>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</si>
  <si>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</si>
  <si>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</si>
  <si>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</si>
  <si>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</si>
  <si>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</si>
  <si>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</si>
  <si>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</si>
  <si>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</si>
  <si>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</si>
  <si>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</si>
  <si>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</si>
  <si>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</si>
  <si>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</si>
  <si>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</si>
  <si>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</si>
  <si>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</si>
  <si>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</si>
  <si>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</si>
  <si>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</si>
  <si>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</si>
  <si>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</si>
  <si>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</si>
  <si>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</si>
  <si>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</si>
  <si>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</si>
  <si>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</si>
  <si>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</si>
  <si>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</si>
  <si>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</si>
  <si>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</si>
  <si>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</si>
  <si>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</si>
  <si>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</si>
  <si>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</si>
  <si>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</si>
  <si>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</si>
  <si>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</si>
  <si>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</si>
  <si>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</si>
  <si>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</si>
  <si>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</si>
  <si>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</si>
  <si>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</si>
  <si>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</si>
  <si>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</si>
  <si>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</si>
  <si>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</si>
  <si>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</si>
  <si>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</si>
  <si>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</si>
  <si>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</si>
  <si>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</si>
  <si>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</si>
  <si>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</si>
  <si>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</si>
  <si>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</si>
  <si>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</si>
  <si>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</si>
  <si>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</si>
  <si>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</si>
  <si>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</si>
  <si>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</si>
  <si>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</si>
  <si>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</si>
  <si>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</si>
  <si>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</si>
  <si>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</si>
  <si>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</si>
  <si>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</si>
  <si>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</si>
  <si>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</si>
  <si>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</si>
  <si>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</si>
  <si>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</si>
  <si>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</si>
  <si>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</si>
  <si>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</si>
  <si>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</si>
  <si>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</si>
  <si>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</si>
  <si>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</si>
  <si>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</si>
  <si>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</si>
  <si>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</si>
  <si>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</si>
  <si>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</si>
  <si>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</si>
  <si>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</si>
  <si>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</si>
  <si>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</si>
  <si>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</si>
  <si>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</si>
  <si>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</si>
  <si>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</si>
  <si>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</si>
  <si>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</si>
  <si>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</si>
  <si>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</si>
  <si>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</si>
  <si>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</si>
  <si>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</si>
  <si>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</si>
  <si>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</si>
  <si>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</si>
  <si>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</si>
  <si>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</si>
  <si>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</si>
  <si>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</si>
  <si>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</si>
  <si>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</si>
  <si>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</si>
  <si>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</si>
  <si>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</si>
  <si>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</si>
  <si>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</si>
  <si>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</si>
  <si>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</si>
  <si>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</si>
  <si>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</si>
  <si>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</si>
  <si>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</si>
  <si>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</si>
  <si>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</si>
  <si>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</si>
  <si>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</si>
  <si>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</si>
  <si>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</si>
  <si>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</si>
  <si>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</si>
  <si>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</si>
  <si>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</si>
  <si>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</si>
  <si>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</si>
  <si>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</si>
  <si>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</si>
  <si>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</si>
  <si>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</si>
  <si>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</si>
  <si>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</si>
  <si>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</si>
  <si>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</si>
  <si>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</si>
  <si>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</si>
  <si>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</si>
  <si>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</si>
  <si>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</si>
  <si>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</si>
  <si>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</si>
  <si>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</si>
  <si>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</si>
  <si>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</si>
  <si>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</si>
  <si>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</si>
  <si>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</si>
  <si>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</si>
  <si>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</si>
  <si>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</si>
  <si>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</si>
  <si>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</si>
  <si>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</si>
  <si>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</si>
  <si>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</si>
  <si>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</si>
  <si>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</si>
  <si>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</si>
  <si>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</si>
  <si>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</si>
  <si>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</si>
  <si>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</si>
  <si>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</si>
  <si>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</si>
  <si>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</si>
  <si>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</si>
  <si>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</si>
  <si>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</si>
  <si>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</si>
  <si>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</si>
  <si>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</si>
  <si>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</si>
  <si>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</si>
  <si>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</si>
  <si>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</si>
  <si>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</si>
  <si>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</si>
  <si>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</si>
  <si>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</si>
  <si>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</si>
  <si>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</si>
  <si>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</si>
  <si>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</si>
  <si>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</si>
  <si>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</si>
  <si>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</si>
  <si>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</si>
  <si>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</si>
  <si>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</si>
  <si>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</si>
  <si>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</si>
  <si>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</si>
  <si>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</si>
  <si>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</si>
  <si>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</si>
  <si>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</si>
  <si>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</si>
  <si>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</si>
  <si>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</si>
  <si>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</si>
  <si>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</si>
  <si>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</si>
  <si>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</si>
  <si>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</si>
  <si>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</si>
  <si>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</si>
  <si>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</si>
  <si>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</si>
  <si>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</si>
  <si>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</si>
  <si>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</si>
  <si>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</si>
  <si>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</si>
  <si>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</si>
  <si>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</si>
  <si>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</si>
  <si>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</si>
  <si>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</si>
  <si>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</si>
  <si>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</si>
  <si>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</si>
  <si>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</si>
  <si>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</si>
  <si>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</si>
  <si>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</si>
  <si>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</si>
  <si>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</si>
  <si>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</si>
  <si>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</si>
  <si>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</si>
  <si>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</si>
  <si>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</si>
  <si>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</si>
  <si>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</si>
  <si>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</si>
  <si>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</si>
  <si>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</si>
  <si>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</si>
  <si>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</si>
  <si>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</si>
  <si>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</si>
  <si>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</si>
  <si>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</si>
  <si>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</si>
  <si>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</si>
  <si>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</si>
  <si>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</si>
  <si>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</si>
  <si>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</si>
  <si>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</si>
  <si>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</si>
  <si>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</si>
  <si>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</si>
  <si>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</si>
  <si>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</si>
  <si>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</si>
  <si>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</si>
  <si>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</si>
  <si>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</si>
  <si>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</si>
  <si>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</si>
  <si>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</si>
  <si>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</si>
  <si>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</si>
  <si>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</si>
  <si>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</si>
  <si>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</si>
  <si>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</si>
  <si>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</si>
  <si>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</si>
  <si>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</si>
  <si>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</si>
  <si>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</si>
  <si>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</si>
  <si>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</si>
  <si>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</si>
  <si>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</si>
  <si>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</si>
  <si>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</si>
  <si>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</si>
  <si>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</si>
  <si>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</si>
  <si>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</si>
  <si>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</si>
  <si>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</si>
  <si>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</si>
  <si>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</si>
  <si>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</si>
  <si>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</si>
  <si>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</si>
  <si>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</si>
  <si>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</si>
  <si>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</si>
  <si>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</si>
  <si>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</si>
  <si>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</si>
  <si>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</si>
  <si>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</si>
  <si>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</si>
  <si>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</si>
  <si>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</si>
  <si>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</si>
  <si>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</si>
  <si>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</si>
  <si>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</si>
  <si>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</si>
  <si>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</si>
  <si>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</si>
  <si>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</si>
  <si>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</si>
  <si>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</si>
  <si>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</si>
  <si>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</si>
  <si>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</si>
  <si>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</si>
  <si>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</si>
  <si>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</si>
  <si>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</si>
  <si>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</si>
  <si>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</si>
  <si>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</si>
  <si>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</si>
  <si>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</si>
  <si>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</si>
  <si>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</si>
  <si>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</si>
  <si>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</si>
  <si>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</si>
  <si>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</si>
  <si>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</si>
  <si>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</si>
  <si>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</si>
  <si>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</si>
  <si>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</si>
  <si>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</si>
  <si>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</si>
  <si>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</si>
  <si>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</si>
  <si>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</si>
  <si>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</si>
  <si>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</si>
  <si>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</si>
  <si>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</si>
  <si>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</si>
  <si>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</si>
  <si>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</si>
  <si>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</si>
  <si>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</si>
  <si>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</si>
  <si>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</si>
  <si>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</si>
  <si>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</si>
  <si>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</si>
  <si>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</si>
  <si>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</si>
  <si>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</si>
  <si>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</si>
  <si>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</si>
  <si>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</si>
  <si>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</si>
  <si>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</si>
  <si>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</si>
  <si>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</si>
  <si>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</si>
  <si>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</si>
  <si>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</si>
  <si>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</si>
  <si>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</si>
  <si>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</si>
  <si>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</si>
  <si>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</si>
  <si>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</si>
  <si>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</si>
  <si>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</si>
  <si>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</si>
  <si>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</si>
  <si>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</si>
  <si>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</si>
  <si>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</si>
  <si>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</si>
  <si>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</si>
  <si>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</si>
  <si>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</si>
  <si>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</si>
  <si>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</si>
  <si>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</si>
  <si>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</si>
  <si>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</si>
  <si>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</si>
  <si>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</si>
  <si>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</si>
  <si>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</si>
  <si>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</si>
  <si>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</si>
  <si>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</si>
  <si>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</si>
  <si>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</si>
  <si>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</si>
  <si>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</si>
  <si>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</si>
  <si>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</si>
  <si>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</si>
  <si>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</si>
  <si>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</si>
  <si>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</si>
  <si>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</si>
  <si>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</si>
  <si>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</si>
  <si>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</si>
  <si>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</si>
  <si>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</si>
  <si>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</si>
  <si>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</si>
  <si>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</si>
  <si>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</si>
  <si>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</si>
  <si>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</si>
  <si>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</si>
  <si>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</si>
  <si>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</si>
  <si>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</si>
  <si>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</si>
  <si>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</si>
  <si>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</si>
  <si>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</si>
  <si>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</si>
  <si>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</si>
  <si>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</si>
  <si>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</si>
  <si>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</si>
  <si>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</si>
  <si>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</si>
  <si>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</si>
  <si>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</si>
  <si>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</si>
  <si>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</si>
  <si>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</si>
  <si>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</si>
  <si>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</si>
  <si>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</si>
  <si>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</si>
  <si>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</si>
  <si>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</si>
  <si>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</si>
  <si>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</si>
  <si>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</si>
  <si>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</si>
  <si>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</si>
  <si>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</si>
  <si>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</si>
  <si>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</si>
  <si>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</si>
  <si>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</si>
  <si>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</si>
  <si>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</si>
  <si>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</si>
  <si>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</si>
  <si>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</si>
  <si>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</si>
  <si>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</si>
  <si>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</si>
  <si>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</si>
  <si>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</si>
  <si>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</si>
  <si>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</si>
  <si>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</si>
  <si>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</si>
  <si>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</si>
  <si>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</si>
  <si>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</si>
  <si>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</si>
  <si>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</si>
  <si>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</si>
  <si>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</si>
  <si>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</si>
  <si>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</si>
  <si>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</si>
  <si>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</si>
  <si>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</si>
  <si>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</si>
  <si>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</si>
  <si>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</si>
  <si>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</si>
  <si>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</si>
  <si>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</si>
  <si>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</si>
  <si>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</si>
  <si>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</si>
  <si>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</si>
  <si>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</si>
  <si>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</si>
  <si>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</si>
  <si>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</si>
  <si>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</si>
  <si>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</si>
  <si>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</si>
  <si>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</si>
  <si>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</si>
  <si>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</si>
  <si>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</si>
  <si>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</si>
  <si>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</si>
  <si>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</si>
  <si>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</si>
  <si>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</si>
  <si>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</si>
  <si>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</si>
  <si>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</si>
  <si>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</si>
  <si>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</si>
  <si>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</si>
  <si>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</si>
  <si>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</si>
  <si>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</si>
  <si>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</si>
  <si>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</si>
  <si>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</si>
  <si>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</si>
  <si>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</si>
  <si>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</si>
  <si>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</si>
  <si>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</si>
  <si>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</si>
  <si>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</si>
  <si>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</si>
  <si>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</si>
  <si>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</si>
  <si>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</si>
  <si>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</si>
  <si>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</si>
  <si>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</si>
  <si>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</si>
  <si>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</si>
  <si>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</si>
  <si>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</si>
  <si>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</si>
  <si>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</si>
  <si>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</si>
  <si>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</si>
  <si>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</si>
  <si>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</si>
  <si>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</si>
  <si>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</si>
  <si>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</si>
  <si>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</si>
  <si>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</si>
  <si>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</si>
  <si>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</si>
  <si>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</si>
  <si>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</si>
  <si>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</si>
  <si>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</si>
  <si>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</si>
  <si>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</si>
  <si>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</si>
  <si>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</si>
  <si>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</si>
  <si>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</si>
  <si>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</si>
  <si>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</si>
  <si>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</si>
  <si>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</si>
  <si>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</si>
  <si>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</si>
  <si>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</si>
  <si>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</si>
  <si>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</si>
  <si>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</si>
  <si>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</si>
  <si>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</si>
  <si>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</si>
  <si>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</si>
  <si>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</si>
  <si>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</si>
  <si>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</si>
  <si>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</si>
  <si>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</si>
  <si>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</si>
  <si>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</si>
  <si>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</si>
  <si>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</si>
  <si>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</si>
  <si>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</si>
  <si>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</si>
  <si>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</si>
  <si>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</si>
  <si>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</si>
  <si>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</si>
  <si>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</si>
  <si>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</si>
  <si>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</si>
  <si>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</si>
  <si>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</si>
  <si>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</si>
  <si>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</si>
  <si>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</si>
  <si>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</si>
  <si>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</si>
  <si>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</si>
  <si>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</si>
  <si>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</si>
  <si>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</si>
  <si>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</si>
  <si>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</si>
  <si>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</si>
  <si>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</si>
  <si>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</si>
  <si>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</si>
  <si>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</si>
  <si>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</si>
  <si>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</si>
  <si>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</si>
  <si>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</si>
  <si>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</si>
  <si>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</si>
  <si>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</si>
  <si>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</si>
  <si>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</si>
  <si>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</si>
  <si>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</si>
  <si>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</si>
  <si>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</si>
  <si>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</si>
  <si>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</si>
  <si>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</si>
  <si>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</si>
  <si>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</si>
  <si>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</si>
  <si>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</si>
  <si>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</si>
  <si>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</si>
  <si>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</si>
  <si>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</si>
  <si>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</si>
  <si>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</si>
  <si>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</si>
  <si>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</si>
  <si>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</si>
  <si>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</si>
  <si>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</si>
  <si>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</si>
  <si>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</si>
  <si>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</si>
  <si>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</si>
  <si>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</si>
  <si>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</si>
  <si>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</si>
  <si>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</si>
  <si>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</si>
  <si>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</si>
  <si>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</si>
  <si>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</si>
  <si>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</si>
  <si>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</si>
  <si>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</si>
  <si>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</si>
  <si>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</si>
  <si>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</si>
  <si>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</si>
  <si>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</si>
  <si>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</si>
  <si>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</si>
  <si>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</si>
  <si>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</si>
  <si>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</si>
  <si>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</si>
  <si>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</si>
  <si>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</si>
  <si>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</si>
  <si>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</si>
  <si>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</si>
  <si>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</si>
  <si>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</si>
  <si>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</si>
  <si>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</si>
  <si>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</si>
  <si>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</si>
  <si>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</si>
  <si>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</si>
  <si>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</si>
  <si>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</si>
  <si>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</si>
  <si>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</si>
  <si>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</si>
  <si>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</si>
  <si>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</si>
  <si>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</si>
  <si>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</si>
  <si>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</si>
  <si>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</si>
  <si>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</si>
  <si>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</si>
  <si>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</si>
  <si>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</si>
  <si>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</si>
  <si>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</si>
  <si>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</si>
  <si>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</si>
  <si>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</si>
  <si>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</si>
  <si>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</si>
  <si>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</si>
  <si>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</si>
  <si>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</si>
  <si>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</si>
  <si>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</si>
  <si>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</si>
  <si>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</si>
  <si>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</si>
  <si>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</si>
  <si>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</si>
  <si>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</si>
  <si>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</si>
  <si>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</si>
  <si>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</si>
  <si>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</si>
  <si>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</si>
  <si>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</si>
  <si>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</si>
  <si>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</si>
  <si>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</si>
  <si>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</si>
  <si>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</si>
  <si>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</si>
  <si>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</si>
  <si>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</si>
  <si>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</si>
  <si>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</si>
  <si>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</si>
  <si>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</si>
  <si>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</si>
  <si>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</si>
  <si>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</si>
  <si>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</si>
  <si>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</si>
  <si>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</si>
  <si>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</si>
  <si>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</si>
  <si>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</si>
  <si>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</si>
  <si>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</si>
  <si>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</si>
  <si>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</si>
  <si>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</si>
  <si>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</si>
  <si>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</si>
  <si>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</si>
  <si>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</si>
  <si>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</si>
  <si>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</si>
  <si>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</si>
  <si>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</si>
  <si>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</si>
  <si>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</si>
  <si>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</si>
  <si>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</si>
  <si>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</si>
  <si>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</si>
  <si>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</si>
  <si>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</si>
  <si>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</si>
  <si>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</si>
  <si>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</si>
  <si>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</si>
  <si>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</si>
  <si>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</si>
  <si>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</si>
  <si>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</si>
  <si>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</si>
  <si>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</si>
  <si>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</si>
  <si>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</si>
  <si>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</si>
  <si>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</si>
  <si>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</si>
  <si>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</si>
  <si>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</si>
  <si>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</si>
  <si>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</si>
  <si>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</si>
  <si>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</si>
  <si>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</si>
  <si>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</si>
  <si>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</si>
  <si>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</si>
  <si>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</si>
  <si>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</si>
  <si>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</si>
  <si>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</si>
  <si>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</si>
  <si>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</si>
  <si>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</si>
  <si>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</si>
  <si>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</si>
  <si>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</si>
  <si>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</si>
  <si>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</si>
  <si>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</si>
  <si>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</si>
  <si>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</si>
  <si>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</si>
  <si>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</si>
  <si>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</si>
  <si>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</si>
  <si>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</si>
  <si>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</si>
  <si>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</si>
  <si>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</si>
  <si>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</si>
  <si>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</si>
  <si>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</si>
  <si>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</si>
  <si>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</si>
  <si>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</si>
  <si>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</si>
  <si>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</si>
  <si>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</si>
  <si>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</si>
  <si>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</si>
  <si>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</si>
  <si>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</si>
  <si>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</si>
  <si>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</si>
  <si>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</si>
  <si>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</si>
  <si>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</si>
  <si>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</si>
  <si>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</si>
  <si>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</si>
  <si>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</si>
  <si>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</si>
  <si>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</si>
  <si>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</si>
  <si>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</si>
  <si>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</si>
  <si>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</si>
  <si>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</si>
  <si>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</si>
  <si>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</si>
  <si>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</si>
  <si>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</si>
  <si>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</si>
  <si>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</si>
  <si>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</si>
  <si>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</si>
  <si>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</si>
  <si>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</si>
  <si>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</si>
  <si>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</si>
  <si>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</si>
  <si>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</si>
  <si>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</si>
  <si>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</si>
  <si>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</si>
  <si>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</si>
  <si>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</si>
  <si>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</si>
  <si>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</si>
  <si>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</si>
  <si>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</si>
  <si>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</si>
  <si>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</si>
  <si>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</si>
  <si>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</si>
  <si>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</si>
  <si>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</si>
  <si>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</si>
  <si>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</si>
  <si>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</si>
  <si>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</si>
  <si>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</si>
  <si>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</si>
  <si>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</si>
  <si>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</si>
  <si>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</si>
  <si>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</si>
  <si>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</si>
  <si>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</si>
  <si>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</si>
  <si>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</si>
  <si>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</si>
  <si>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</si>
  <si>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</si>
  <si>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</si>
  <si>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</si>
  <si>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</si>
  <si>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</si>
  <si>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</si>
  <si>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</si>
  <si>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</si>
  <si>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</si>
  <si>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</si>
  <si>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</si>
  <si>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</si>
  <si>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</si>
  <si>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</si>
  <si>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</si>
  <si>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</si>
  <si>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</si>
  <si>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</si>
  <si>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</si>
  <si>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</si>
  <si>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</si>
  <si>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</si>
  <si>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</si>
  <si>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</si>
  <si>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</si>
  <si>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</si>
  <si>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</si>
  <si>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</si>
  <si>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</si>
  <si>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</si>
  <si>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</si>
  <si>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</si>
  <si>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</si>
  <si>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</si>
  <si>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</si>
  <si>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</si>
  <si>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</si>
  <si>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</si>
  <si>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</si>
  <si>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</si>
  <si>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</si>
  <si>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</si>
  <si>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</si>
  <si>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</si>
  <si>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</si>
  <si>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</si>
  <si>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</si>
  <si>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</si>
  <si>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</si>
  <si>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</si>
  <si>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</si>
  <si>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</si>
  <si>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</si>
  <si>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</si>
  <si>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</si>
  <si>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</si>
  <si>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</si>
  <si>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</si>
  <si>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</si>
  <si>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</si>
  <si>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</si>
  <si>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</si>
  <si>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</si>
  <si>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</si>
  <si>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</si>
  <si>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</si>
  <si>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</si>
  <si>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</si>
  <si>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</si>
  <si>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</si>
  <si>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</si>
  <si>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</si>
  <si>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</si>
  <si>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</si>
  <si>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</si>
  <si>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</si>
  <si>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</si>
  <si>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</si>
  <si>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</si>
  <si>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</si>
  <si>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</si>
  <si>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</si>
  <si>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</si>
  <si>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</si>
  <si>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</si>
  <si>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</si>
  <si>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</si>
  <si>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</si>
  <si>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</si>
  <si>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</si>
  <si>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</si>
  <si>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</si>
  <si>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</si>
  <si>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</si>
  <si>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</si>
  <si>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</si>
  <si>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</si>
  <si>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</si>
  <si>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</si>
  <si>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</si>
  <si>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</si>
  <si>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</si>
  <si>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</si>
  <si>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</si>
  <si>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</si>
  <si>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</si>
  <si>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</si>
  <si>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</si>
  <si>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</si>
  <si>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</si>
  <si>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</si>
  <si>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</si>
  <si>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</si>
  <si>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</si>
  <si>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</si>
  <si>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</si>
  <si>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</si>
  <si>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</si>
  <si>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</si>
  <si>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</si>
  <si>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</si>
  <si>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</si>
  <si>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</si>
  <si>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</si>
  <si>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</si>
  <si>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</si>
  <si>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</si>
  <si>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</si>
  <si>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</si>
  <si>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</si>
  <si>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</si>
  <si>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</si>
  <si>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</si>
  <si>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</si>
  <si>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</si>
  <si>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</si>
  <si>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</si>
  <si>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</si>
  <si>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</si>
  <si>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</si>
  <si>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</si>
  <si>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</si>
  <si>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</si>
  <si>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</si>
  <si>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</si>
  <si>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</si>
  <si>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</si>
  <si>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</si>
  <si>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</si>
  <si>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</si>
  <si>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</si>
  <si>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</si>
  <si>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</si>
  <si>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</si>
  <si>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</si>
  <si>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</si>
  <si>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</si>
  <si>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</si>
  <si>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</si>
  <si>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</si>
  <si>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</si>
  <si>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</si>
  <si>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</si>
  <si>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</si>
  <si>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</si>
  <si>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</si>
  <si>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</si>
  <si>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</si>
  <si>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</si>
  <si>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</si>
  <si>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</si>
  <si>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</si>
  <si>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</si>
  <si>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</si>
  <si>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</si>
  <si>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</si>
  <si>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</si>
  <si>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</si>
  <si>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</si>
  <si>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</si>
  <si>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</si>
  <si>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</si>
  <si>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</si>
  <si>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</si>
  <si>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</si>
  <si>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</si>
  <si>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</si>
  <si>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</si>
  <si>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</si>
  <si>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</si>
  <si>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</si>
  <si>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</si>
  <si>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</si>
  <si>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</si>
  <si>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</si>
  <si>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</si>
  <si>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</si>
  <si>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</si>
  <si>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</si>
  <si>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</si>
  <si>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</si>
  <si>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</si>
  <si>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</si>
  <si>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</si>
  <si>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</si>
  <si>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</si>
  <si>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</si>
  <si>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</si>
  <si>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</si>
  <si>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</si>
  <si>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</si>
  <si>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</si>
  <si>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</si>
  <si>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</si>
  <si>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</si>
  <si>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</si>
  <si>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</si>
  <si>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</si>
  <si>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</si>
  <si>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</si>
  <si>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</si>
  <si>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</si>
  <si>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</si>
  <si>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</si>
  <si>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</si>
  <si>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</si>
  <si>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</si>
  <si>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</si>
  <si>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</si>
  <si>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</si>
  <si>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</si>
  <si>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</si>
  <si>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</si>
  <si>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</si>
  <si>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</si>
  <si>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</si>
  <si>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</si>
  <si>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</si>
  <si>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</si>
  <si>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</si>
  <si>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</si>
  <si>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</si>
  <si>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</si>
  <si>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</si>
  <si>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</si>
  <si>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</si>
  <si>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</si>
  <si>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</si>
  <si>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</si>
  <si>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</si>
  <si>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</si>
  <si>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</si>
  <si>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</si>
  <si>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</si>
  <si>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</si>
  <si>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</si>
  <si>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</si>
  <si>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</si>
  <si>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</si>
  <si>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</si>
  <si>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</si>
  <si>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</si>
  <si>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</si>
  <si>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</si>
  <si>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</si>
  <si>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</si>
  <si>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</si>
  <si>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</si>
  <si>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</si>
  <si>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</si>
  <si>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</si>
  <si>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</si>
  <si>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</si>
  <si>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</si>
  <si>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</si>
  <si>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</si>
  <si>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</si>
  <si>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</si>
  <si>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</si>
  <si>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</si>
  <si>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</si>
  <si>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</si>
  <si>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</si>
  <si>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</si>
  <si>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</si>
  <si>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</si>
  <si>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</si>
  <si>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</si>
  <si>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</si>
  <si>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</si>
  <si>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</si>
  <si>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</si>
  <si>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</si>
  <si>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</si>
  <si>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</si>
  <si>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</si>
  <si>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</si>
  <si>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</si>
  <si>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</si>
  <si>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</si>
  <si>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</si>
  <si>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</si>
  <si>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</si>
  <si>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</si>
  <si>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</si>
  <si>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</si>
  <si>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</si>
  <si>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</si>
  <si>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</si>
  <si>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</si>
  <si>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</si>
  <si>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</si>
  <si>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</si>
  <si>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</si>
  <si>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</si>
  <si>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</si>
  <si>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</si>
  <si>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</si>
  <si>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</si>
  <si>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</si>
  <si>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</si>
  <si>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</si>
  <si>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</si>
  <si>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</si>
  <si>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</si>
  <si>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</si>
  <si>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</si>
  <si>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</si>
  <si>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</si>
  <si>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</si>
  <si>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</si>
  <si>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</si>
  <si>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</si>
  <si>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</si>
  <si>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</si>
  <si>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</si>
  <si>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</si>
  <si>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</si>
  <si>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</si>
  <si>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</si>
  <si>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</si>
  <si>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</si>
  <si>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</si>
  <si>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</si>
  <si>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</si>
  <si>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</si>
  <si>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</si>
  <si>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</si>
  <si>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</si>
  <si>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</si>
  <si>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</si>
  <si>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</si>
  <si>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</si>
  <si>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</si>
  <si>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</si>
  <si>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</si>
  <si>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</si>
  <si>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</si>
  <si>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</si>
  <si>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</si>
  <si>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</si>
  <si>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</si>
  <si>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</si>
  <si>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</si>
  <si>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</si>
  <si>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</si>
  <si>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</si>
  <si>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</si>
  <si>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</si>
  <si>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</si>
  <si>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</si>
  <si>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</si>
  <si>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</si>
  <si>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</si>
  <si>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</si>
  <si>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</si>
  <si>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</si>
  <si>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</si>
  <si>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</si>
  <si>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</si>
  <si>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</si>
  <si>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</si>
  <si>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</si>
  <si>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</si>
  <si>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</si>
  <si>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</si>
  <si>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</si>
  <si>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</si>
  <si>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</si>
  <si>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</si>
  <si>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</si>
  <si>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</si>
  <si>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</si>
  <si>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</si>
  <si>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</si>
  <si>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</si>
  <si>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</si>
  <si>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</si>
  <si>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</si>
  <si>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</si>
  <si>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</si>
  <si>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</si>
  <si>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</si>
  <si>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</si>
  <si>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</si>
  <si>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</si>
  <si>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</si>
  <si>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</si>
  <si>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</si>
  <si>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</si>
  <si>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</si>
  <si>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</si>
  <si>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</si>
  <si>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</si>
  <si>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</si>
  <si>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</si>
  <si>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</si>
  <si>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</si>
  <si>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</si>
  <si>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</si>
  <si>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</si>
  <si>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</si>
  <si>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</si>
  <si>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</si>
  <si>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</si>
  <si>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</si>
  <si>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</si>
  <si>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</si>
  <si>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</si>
  <si>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</si>
  <si>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</si>
  <si>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</si>
  <si>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</si>
  <si>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</si>
  <si>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</si>
  <si>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</si>
  <si>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</si>
  <si>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</si>
  <si>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</si>
  <si>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</si>
  <si>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</si>
  <si>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</si>
  <si>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</si>
  <si>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</si>
  <si>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</si>
  <si>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</si>
  <si>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</si>
  <si>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</si>
  <si>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</si>
  <si>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</si>
  <si>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</si>
  <si>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</si>
  <si>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</si>
  <si>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</si>
  <si>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</si>
  <si>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</si>
  <si>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</si>
  <si>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</si>
  <si>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</si>
  <si>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</si>
  <si>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</si>
  <si>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</si>
  <si>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</si>
  <si>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</si>
  <si>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</si>
  <si>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</si>
  <si>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</si>
  <si>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</si>
  <si>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</si>
  <si>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</si>
  <si>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</si>
  <si>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</si>
  <si>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</si>
  <si>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</si>
  <si>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</si>
  <si>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</si>
  <si>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</si>
  <si>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</si>
  <si>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</si>
  <si>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</si>
  <si>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</si>
  <si>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</si>
  <si>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</si>
  <si>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</si>
  <si>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</si>
  <si>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</si>
  <si>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</si>
  <si>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</si>
  <si>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</si>
  <si>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</si>
  <si>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</si>
  <si>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</si>
  <si>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</si>
  <si>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</si>
  <si>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</si>
  <si>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</si>
  <si>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</si>
  <si>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</si>
  <si>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</si>
  <si>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</si>
  <si>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</si>
  <si>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</si>
  <si>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</si>
  <si>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</si>
  <si>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</si>
  <si>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</si>
  <si>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</si>
  <si>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</si>
  <si>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</si>
  <si>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</si>
  <si>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</si>
  <si>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</si>
  <si>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</si>
  <si>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</si>
  <si>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</si>
  <si>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</si>
  <si>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</si>
  <si>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</si>
  <si>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</si>
  <si>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</si>
  <si>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</si>
  <si>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</si>
  <si>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</si>
  <si>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</si>
  <si>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</si>
  <si>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</si>
  <si>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</si>
  <si>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</si>
  <si>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</si>
  <si>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</si>
  <si>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</si>
  <si>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</si>
  <si>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</si>
  <si>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</si>
  <si>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</si>
  <si>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</si>
  <si>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</si>
  <si>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</si>
  <si>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</si>
  <si>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</si>
  <si>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</si>
  <si>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</si>
  <si>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</si>
  <si>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</si>
  <si>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</si>
  <si>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</si>
  <si>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</si>
  <si>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</si>
  <si>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</si>
  <si>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</si>
  <si>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</si>
  <si>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</si>
  <si>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</si>
  <si>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</si>
  <si>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</si>
  <si>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</si>
  <si>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</si>
  <si>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</si>
  <si>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</si>
  <si>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</si>
  <si>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</si>
  <si>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</si>
  <si>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</si>
  <si>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</si>
  <si>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</si>
  <si>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</si>
  <si>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</si>
  <si>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</si>
  <si>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</si>
  <si>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</si>
  <si>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</si>
  <si>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</si>
  <si>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</si>
  <si>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</si>
  <si>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</si>
  <si>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</si>
  <si>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</si>
  <si>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</si>
  <si>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</si>
  <si>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</si>
  <si>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</si>
  <si>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</si>
  <si>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</si>
  <si>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</si>
  <si>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</si>
  <si>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</si>
  <si>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</si>
  <si>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</si>
  <si>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</si>
  <si>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</si>
  <si>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</si>
  <si>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</si>
  <si>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</si>
  <si>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</si>
  <si>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</si>
  <si>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</si>
  <si>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</si>
  <si>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</si>
  <si>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</si>
  <si>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</si>
  <si>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</si>
  <si>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</si>
  <si>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</si>
  <si>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</si>
  <si>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</si>
  <si>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</si>
  <si>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</si>
  <si>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</si>
  <si>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</si>
  <si>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</si>
  <si>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</si>
  <si>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</si>
  <si>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</si>
  <si>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</si>
  <si>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</si>
  <si>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</si>
  <si>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</si>
  <si>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</si>
  <si>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</si>
  <si>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</si>
  <si>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</si>
  <si>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</si>
  <si>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</si>
  <si>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</si>
  <si>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</si>
  <si>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</si>
  <si>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</si>
  <si>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</si>
  <si>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</si>
  <si>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</si>
  <si>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</si>
  <si>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</si>
  <si>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</si>
  <si>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</si>
  <si>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</si>
  <si>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</si>
  <si>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</si>
  <si>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</si>
  <si>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</si>
  <si>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</si>
  <si>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</si>
  <si>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</si>
  <si>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</si>
  <si>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</si>
  <si>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</si>
  <si>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</si>
  <si>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</si>
  <si>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</si>
  <si>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</si>
  <si>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</si>
  <si>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</si>
  <si>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</si>
  <si>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</si>
  <si>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</si>
  <si>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</si>
  <si>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</si>
  <si>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</si>
  <si>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</si>
  <si>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</si>
  <si>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</si>
  <si>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</si>
  <si>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</si>
  <si>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</si>
  <si>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</si>
  <si>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</si>
  <si>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</si>
  <si>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</si>
  <si>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</si>
  <si>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</si>
  <si>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</si>
  <si>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</si>
  <si>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</si>
  <si>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</si>
  <si>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</si>
  <si>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</si>
  <si>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</si>
  <si>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</si>
  <si>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</si>
  <si>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</si>
  <si>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</si>
  <si>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</si>
  <si>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</si>
  <si>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</si>
  <si>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</si>
  <si>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</si>
  <si>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</si>
  <si>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</si>
  <si>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</si>
  <si>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</si>
  <si>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</si>
  <si>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</si>
  <si>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</si>
  <si>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</si>
  <si>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</si>
  <si>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</si>
  <si>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</si>
  <si>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</si>
  <si>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</si>
  <si>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</si>
  <si>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</si>
  <si>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</si>
  <si>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</si>
  <si>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</si>
  <si>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</si>
  <si>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</si>
  <si>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</si>
  <si>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</si>
  <si>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</si>
  <si>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</si>
  <si>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</si>
  <si>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</si>
  <si>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</si>
  <si>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</si>
  <si>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</si>
  <si>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</si>
  <si>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</si>
  <si>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</si>
  <si>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</si>
  <si>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</si>
  <si>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</si>
  <si>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</si>
  <si>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</si>
  <si>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</si>
  <si>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</si>
  <si>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</si>
  <si>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</si>
  <si>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</si>
  <si>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</si>
  <si>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</si>
  <si>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</si>
  <si>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</si>
  <si>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</si>
  <si>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</si>
  <si>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</si>
  <si>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</si>
  <si>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</si>
  <si>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</si>
  <si>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</si>
  <si>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</si>
  <si>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</si>
  <si>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</si>
  <si>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</si>
  <si>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</si>
  <si>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</si>
  <si>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</si>
  <si>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</si>
  <si>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</si>
  <si>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</si>
  <si>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</si>
  <si>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</si>
  <si>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</si>
  <si>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</si>
  <si>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</si>
  <si>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</si>
  <si>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</si>
  <si>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</si>
  <si>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</si>
  <si>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</si>
  <si>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</si>
  <si>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</si>
  <si>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</si>
  <si>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</si>
  <si>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</si>
  <si>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</si>
  <si>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</si>
  <si>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</si>
  <si>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</si>
  <si>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</si>
  <si>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</si>
  <si>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</si>
  <si>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</si>
  <si>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</si>
  <si>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</si>
  <si>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</si>
  <si>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</si>
  <si>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</si>
  <si>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</si>
  <si>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</si>
  <si>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</si>
  <si>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</si>
  <si>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</si>
  <si>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</si>
  <si>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</si>
  <si>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</si>
  <si>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</si>
  <si>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</si>
  <si>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</si>
  <si>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</si>
  <si>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</si>
  <si>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</si>
  <si>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</si>
  <si>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</si>
  <si>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</si>
  <si>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</si>
  <si>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</si>
  <si>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</si>
  <si>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</si>
  <si>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</si>
  <si>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</si>
  <si>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</si>
  <si>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</si>
  <si>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</si>
  <si>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</si>
  <si>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</si>
  <si>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</si>
  <si>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</si>
  <si>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</si>
  <si>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</si>
  <si>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</si>
  <si>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</si>
  <si>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</si>
  <si>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</si>
  <si>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</si>
  <si>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</si>
  <si>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</si>
  <si>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</si>
  <si>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</si>
  <si>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</si>
  <si>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</si>
  <si>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</si>
  <si>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</si>
  <si>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</si>
  <si>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</si>
  <si>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</si>
  <si>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</si>
  <si>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</si>
  <si>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</si>
  <si>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</si>
  <si>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</si>
  <si>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</si>
  <si>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</si>
  <si>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</si>
  <si>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</si>
  <si>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</si>
  <si>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</si>
  <si>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</si>
  <si>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</si>
  <si>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</si>
  <si>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</si>
  <si>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</si>
  <si>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</si>
  <si>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</si>
  <si>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</si>
  <si>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</si>
  <si>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</si>
  <si>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</si>
  <si>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</si>
  <si>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</si>
  <si>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</si>
  <si>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</si>
  <si>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</si>
  <si>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</si>
  <si>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</si>
  <si>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</si>
  <si>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</si>
  <si>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</si>
  <si>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</si>
  <si>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</si>
  <si>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</si>
  <si>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</si>
  <si>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</si>
  <si>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</si>
  <si>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</si>
  <si>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</si>
  <si>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</si>
  <si>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</si>
  <si>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</si>
  <si>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</si>
  <si>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</si>
  <si>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</si>
  <si>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</si>
  <si>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</si>
  <si>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</si>
  <si>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</si>
  <si>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</si>
  <si>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</si>
  <si>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</si>
  <si>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</si>
  <si>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</si>
  <si>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</si>
  <si>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</si>
  <si>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</si>
  <si>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</si>
  <si>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</si>
  <si>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</si>
  <si>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</si>
  <si>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</si>
  <si>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</si>
  <si>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</si>
  <si>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</si>
  <si>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</si>
  <si>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</si>
  <si>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</si>
  <si>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</si>
  <si>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</si>
  <si>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</si>
  <si>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</si>
  <si>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</si>
  <si>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</si>
  <si>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</si>
  <si>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</si>
  <si>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</si>
  <si>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</si>
  <si>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</si>
  <si>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</si>
  <si>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</si>
  <si>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</si>
  <si>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</si>
  <si>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</si>
  <si>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</si>
  <si>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</si>
  <si>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</si>
  <si>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</si>
  <si>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</si>
  <si>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</si>
  <si>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</si>
  <si>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</si>
  <si>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</si>
  <si>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</si>
  <si>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</si>
  <si>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</si>
  <si>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</si>
  <si>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</si>
  <si>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</si>
  <si>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</si>
  <si>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</si>
  <si>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</si>
  <si>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</si>
  <si>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</si>
  <si>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</si>
  <si>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</si>
  <si>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</si>
  <si>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</si>
  <si>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</si>
  <si>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</si>
  <si>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</si>
  <si>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</si>
  <si>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</si>
  <si>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</si>
  <si>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</si>
  <si>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</si>
  <si>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</si>
  <si>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</si>
  <si>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</si>
  <si>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</si>
  <si>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</si>
  <si>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</si>
  <si>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</si>
  <si>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</si>
  <si>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</si>
  <si>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</si>
  <si>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</si>
  <si>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</si>
  <si>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</si>
  <si>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</si>
  <si>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</si>
  <si>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</si>
  <si>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</si>
  <si>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</si>
  <si>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</si>
  <si>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</si>
  <si>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</si>
  <si>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</si>
  <si>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</si>
  <si>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</si>
  <si>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</si>
  <si>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</si>
  <si>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</si>
  <si>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</si>
  <si>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</si>
  <si>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</si>
  <si>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</si>
  <si>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</si>
  <si>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</si>
  <si>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</si>
  <si>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</si>
  <si>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</si>
  <si>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</si>
  <si>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</si>
  <si>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</si>
  <si>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</si>
  <si>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</si>
  <si>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</si>
  <si>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</si>
  <si>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</si>
  <si>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</si>
  <si>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</si>
  <si>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</si>
  <si>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</si>
  <si>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</si>
  <si>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</si>
  <si>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</si>
  <si>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</si>
  <si>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</si>
  <si>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</si>
  <si>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</si>
  <si>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</si>
  <si>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</si>
  <si>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</si>
  <si>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</si>
  <si>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</si>
  <si>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</si>
  <si>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</si>
  <si>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</si>
  <si>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</si>
  <si>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</si>
  <si>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</si>
  <si>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</si>
  <si>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</si>
  <si>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</si>
  <si>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</si>
  <si>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</si>
  <si>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</si>
  <si>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</si>
  <si>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</si>
  <si>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</si>
  <si>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</si>
  <si>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</si>
  <si>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</si>
  <si>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</si>
  <si>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</si>
  <si>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</si>
  <si>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</si>
  <si>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</si>
  <si>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</si>
  <si>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</si>
  <si>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</si>
  <si>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</si>
  <si>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</si>
  <si>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</si>
  <si>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</si>
  <si>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</si>
  <si>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</si>
  <si>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</si>
  <si>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</si>
  <si>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</si>
  <si>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</si>
  <si>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</si>
  <si>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</si>
  <si>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</si>
  <si>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</si>
  <si>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</si>
  <si>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</si>
  <si>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</si>
  <si>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</si>
  <si>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</si>
  <si>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</si>
  <si>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</si>
  <si>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</si>
  <si>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</si>
  <si>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</si>
  <si>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</si>
  <si>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</si>
  <si>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</si>
  <si>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</si>
  <si>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</si>
  <si>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</si>
  <si>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</si>
  <si>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</si>
  <si>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</si>
  <si>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</si>
  <si>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</si>
  <si>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</si>
  <si>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</si>
  <si>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</si>
  <si>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</si>
  <si>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</si>
  <si>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</si>
  <si>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</si>
  <si>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</si>
  <si>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</si>
  <si>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</si>
  <si>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</si>
  <si>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</si>
  <si>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</si>
  <si>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</si>
  <si>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</si>
  <si>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</si>
  <si>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</si>
  <si>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</si>
  <si>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</si>
  <si>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</si>
  <si>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</si>
  <si>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</si>
  <si>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</si>
  <si>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</si>
  <si>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</si>
  <si>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</si>
  <si>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</si>
  <si>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</si>
  <si>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</si>
  <si>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</si>
  <si>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</si>
  <si>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</si>
  <si>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</si>
  <si>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</si>
  <si>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</si>
  <si>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</si>
  <si>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</si>
  <si>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</si>
  <si>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</si>
  <si>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</si>
  <si>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</si>
  <si>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</si>
  <si>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</si>
  <si>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</si>
  <si>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</si>
  <si>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</si>
  <si>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</si>
  <si>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</si>
  <si>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</si>
  <si>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</si>
  <si>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</si>
  <si>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</si>
  <si>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</si>
  <si>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</si>
  <si>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</si>
  <si>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</si>
  <si>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</si>
  <si>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</si>
  <si>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</si>
  <si>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</si>
  <si>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</si>
  <si>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</si>
  <si>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</si>
  <si>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</si>
  <si>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</si>
  <si>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</si>
  <si>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</si>
  <si>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</si>
  <si>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</si>
  <si>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</si>
  <si>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</si>
  <si>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</si>
  <si>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</si>
  <si>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</si>
  <si>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</si>
  <si>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</si>
  <si>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</si>
  <si>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</si>
  <si>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</si>
  <si>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</si>
  <si>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</si>
  <si>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</si>
  <si>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</si>
  <si>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</si>
  <si>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</si>
  <si>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</si>
  <si>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</si>
  <si>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</si>
  <si>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</si>
  <si>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</si>
  <si>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</si>
  <si>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</si>
  <si>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</si>
  <si>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</si>
  <si>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</si>
  <si>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</si>
  <si>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</si>
  <si>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</si>
  <si>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</si>
  <si>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</si>
  <si>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</si>
  <si>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</si>
  <si>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</si>
  <si>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</si>
  <si>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</si>
  <si>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</si>
  <si>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</si>
  <si>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</si>
  <si>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</si>
  <si>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</si>
  <si>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</si>
  <si>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</si>
  <si>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</si>
  <si>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</si>
  <si>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</si>
  <si>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</si>
  <si>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</si>
  <si>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</si>
  <si>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</si>
  <si>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</si>
  <si>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</si>
  <si>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</si>
  <si>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</si>
  <si>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</si>
  <si>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</si>
  <si>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</si>
  <si>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</si>
  <si>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</si>
  <si>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</si>
  <si>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</si>
  <si>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</si>
  <si>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</si>
  <si>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</si>
  <si>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</si>
  <si>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</si>
  <si>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</si>
  <si>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</si>
  <si>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</si>
  <si>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</si>
  <si>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</si>
  <si>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</si>
  <si>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</si>
  <si>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</si>
  <si>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</si>
  <si>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</si>
  <si>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</si>
  <si>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</si>
  <si>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</si>
  <si>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</si>
  <si>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</si>
  <si>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</si>
  <si>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</si>
  <si>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</si>
  <si>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</si>
  <si>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</si>
  <si>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</si>
  <si>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</si>
  <si>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</si>
  <si>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</si>
  <si>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</si>
  <si>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</si>
  <si>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</si>
  <si>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</si>
  <si>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</si>
  <si>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</si>
  <si>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</si>
  <si>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</si>
  <si>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</si>
  <si>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</si>
  <si>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</si>
  <si>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</si>
  <si>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</si>
  <si>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</si>
  <si>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</si>
  <si>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</si>
  <si>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</si>
  <si>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</si>
  <si>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</si>
  <si>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</si>
  <si>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</si>
  <si>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</si>
  <si>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</si>
  <si>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</si>
  <si>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</si>
  <si>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</si>
  <si>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</si>
  <si>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</si>
  <si>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</si>
  <si>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</si>
  <si>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</si>
  <si>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</si>
  <si>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</si>
  <si>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</si>
  <si>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</si>
  <si>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</si>
  <si>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</si>
  <si>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</si>
  <si>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</si>
  <si>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</si>
  <si>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</si>
  <si>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</si>
  <si>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</si>
  <si>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</si>
  <si>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</si>
  <si>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</si>
  <si>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</si>
  <si>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</si>
  <si>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</si>
  <si>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</si>
  <si>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</si>
  <si>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</si>
  <si>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</si>
  <si>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</si>
  <si>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</si>
  <si>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</si>
  <si>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</si>
  <si>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</si>
  <si>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</si>
  <si>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</si>
  <si>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</si>
  <si>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</si>
  <si>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</si>
  <si>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</si>
  <si>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</si>
  <si>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</si>
  <si>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</si>
  <si>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</si>
  <si>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</si>
  <si>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</si>
  <si>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</si>
  <si>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</si>
  <si>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</si>
  <si>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</si>
  <si>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</si>
  <si>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</si>
  <si>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</si>
  <si>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</si>
  <si>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</si>
  <si>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</si>
  <si>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</si>
  <si>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</si>
  <si>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</si>
  <si>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</si>
  <si>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</si>
  <si>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</si>
  <si>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</si>
  <si>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</si>
  <si>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</si>
  <si>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</si>
  <si>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</si>
  <si>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</si>
  <si>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</si>
  <si>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</si>
  <si>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</si>
  <si>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</si>
  <si>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</si>
  <si>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</si>
  <si>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</si>
  <si>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</si>
  <si>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</si>
  <si>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</si>
  <si>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</si>
  <si>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</si>
  <si>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</si>
  <si>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</si>
  <si>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</si>
  <si>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</si>
  <si>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</si>
  <si>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</si>
  <si>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</si>
  <si>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</si>
  <si>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</si>
  <si>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</si>
  <si>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</si>
  <si>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</si>
  <si>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</si>
  <si>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</si>
  <si>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</si>
  <si>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</si>
  <si>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</si>
  <si>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</si>
  <si>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</si>
  <si>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</si>
  <si>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</si>
  <si>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</si>
  <si>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</si>
  <si>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</si>
  <si>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</si>
  <si>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</si>
  <si>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</si>
  <si>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</si>
  <si>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</si>
  <si>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</si>
  <si>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</si>
  <si>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</si>
  <si>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</si>
  <si>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</si>
  <si>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</si>
  <si>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</si>
  <si>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</si>
  <si>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</si>
  <si>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</si>
  <si>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</si>
  <si>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</si>
  <si>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</si>
  <si>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</si>
  <si>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</si>
  <si>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</si>
  <si>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</si>
  <si>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</si>
  <si>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</si>
  <si>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</si>
  <si>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</si>
  <si>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</si>
  <si>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</si>
  <si>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</si>
  <si>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</si>
  <si>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</si>
  <si>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</si>
  <si>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</si>
  <si>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</si>
  <si>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</si>
  <si>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</si>
  <si>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</si>
  <si>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</si>
  <si>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</si>
  <si>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</si>
  <si>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</si>
  <si>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</si>
  <si>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</si>
  <si>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</si>
  <si>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</si>
  <si>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</si>
  <si>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</si>
  <si>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</si>
  <si>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</si>
  <si>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</si>
  <si>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</si>
  <si>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</si>
  <si>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</si>
  <si>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</si>
  <si>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</si>
  <si>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</si>
  <si>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</si>
  <si>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</si>
  <si>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</si>
  <si>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</si>
  <si>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</si>
  <si>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</si>
  <si>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</si>
  <si>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</si>
  <si>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</si>
  <si>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</si>
  <si>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</si>
  <si>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</si>
  <si>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</si>
  <si>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</si>
  <si>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</si>
  <si>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</si>
  <si>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</si>
  <si>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</si>
  <si>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</si>
  <si>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</si>
  <si>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</si>
  <si>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</si>
  <si>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</si>
  <si>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</si>
  <si>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</si>
  <si>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</si>
  <si>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</si>
  <si>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</si>
  <si>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</si>
  <si>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</si>
  <si>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</si>
  <si>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</si>
  <si>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</si>
  <si>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</si>
  <si>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</si>
  <si>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</si>
  <si>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</si>
  <si>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</si>
  <si>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</si>
  <si>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</si>
  <si>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</si>
  <si>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</si>
  <si>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</si>
  <si>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</si>
  <si>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</si>
  <si>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</si>
  <si>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</si>
  <si>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</si>
  <si>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</si>
  <si>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</si>
  <si>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</si>
  <si>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</si>
  <si>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</si>
  <si>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</si>
  <si>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</si>
  <si>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</si>
  <si>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</si>
  <si>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</si>
  <si>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</si>
  <si>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</si>
  <si>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</si>
  <si>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</si>
  <si>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</si>
  <si>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</si>
  <si>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</si>
  <si>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</si>
  <si>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</si>
  <si>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</si>
  <si>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</si>
  <si>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</si>
  <si>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</si>
  <si>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</si>
  <si>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</si>
  <si>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</si>
  <si>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</si>
  <si>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</si>
  <si>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</si>
  <si>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</si>
  <si>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</si>
  <si>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</si>
  <si>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</si>
  <si>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</si>
  <si>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</si>
  <si>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</si>
  <si>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</si>
  <si>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</si>
  <si>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</si>
  <si>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</si>
  <si>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</si>
  <si>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</si>
  <si>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</si>
  <si>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</si>
  <si>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</si>
  <si>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</si>
  <si>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</si>
  <si>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</si>
  <si>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</si>
  <si>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</si>
  <si>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</si>
  <si>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</si>
  <si>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</si>
  <si>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</si>
  <si>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</si>
  <si>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</si>
  <si>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</si>
  <si>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</si>
  <si>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</si>
  <si>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</si>
  <si>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</si>
  <si>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</si>
  <si>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</si>
  <si>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</si>
  <si>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</si>
  <si>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</si>
  <si>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</si>
  <si>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</si>
  <si>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</si>
  <si>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</si>
  <si>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</si>
  <si>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</si>
  <si>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</si>
  <si>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</si>
  <si>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</si>
  <si>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</si>
  <si>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</si>
  <si>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</si>
  <si>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</si>
  <si>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</si>
  <si>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</si>
  <si>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</si>
  <si>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</si>
  <si>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</si>
  <si>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</si>
  <si>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</si>
  <si>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</si>
  <si>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</si>
  <si>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</si>
  <si>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</si>
  <si>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</si>
  <si>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</si>
  <si>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</si>
  <si>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</si>
  <si>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</si>
  <si>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</si>
  <si>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</si>
  <si>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</si>
  <si>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</si>
  <si>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</si>
  <si>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</si>
  <si>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</si>
  <si>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</si>
  <si>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</si>
  <si>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</si>
  <si>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</si>
  <si>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</si>
  <si>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</si>
  <si>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</si>
  <si>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</si>
  <si>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</si>
  <si>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</si>
  <si>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</si>
  <si>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</si>
  <si>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</si>
  <si>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</si>
  <si>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</si>
  <si>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</si>
  <si>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</si>
  <si>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</si>
  <si>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</si>
  <si>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</si>
  <si>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</si>
  <si>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</si>
  <si>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</si>
  <si>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</si>
  <si>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</si>
  <si>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</si>
  <si>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</si>
  <si>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</si>
  <si>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</si>
  <si>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</si>
  <si>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</si>
  <si>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</si>
  <si>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</si>
  <si>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</si>
  <si>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</si>
  <si>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</si>
  <si>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</si>
  <si>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</si>
  <si>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</si>
  <si>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</si>
  <si>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</si>
  <si>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</si>
  <si>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</si>
  <si>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</si>
  <si>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</si>
  <si>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</si>
  <si>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</si>
  <si>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</si>
  <si>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</si>
  <si>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</si>
  <si>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</si>
  <si>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</si>
  <si>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</si>
  <si>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</si>
  <si>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</si>
  <si>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</si>
  <si>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</si>
  <si>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</si>
  <si>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</si>
  <si>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</si>
  <si>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</si>
  <si>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</si>
  <si>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</si>
  <si>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</si>
  <si>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</si>
  <si>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</si>
  <si>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</si>
  <si>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</si>
  <si>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</si>
  <si>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</si>
  <si>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</si>
  <si>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</si>
  <si>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</si>
  <si>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</si>
  <si>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</si>
  <si>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</si>
  <si>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</si>
  <si>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</si>
  <si>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</si>
  <si>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</si>
  <si>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</si>
  <si>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</si>
  <si>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</si>
  <si>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</si>
  <si>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</si>
  <si>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</si>
  <si>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</si>
  <si>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</si>
  <si>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</si>
  <si>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</si>
  <si>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</si>
  <si>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</si>
  <si>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</si>
  <si>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</si>
  <si>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</si>
  <si>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</si>
  <si>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</si>
  <si>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</si>
  <si>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</si>
  <si>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</si>
  <si>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</si>
  <si>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</si>
  <si>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</si>
  <si>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</si>
  <si>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</si>
  <si>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</si>
  <si>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</si>
  <si>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</si>
  <si>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</si>
  <si>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</si>
  <si>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</si>
  <si>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</si>
  <si>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</si>
  <si>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</si>
  <si>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</si>
  <si>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</si>
  <si>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</si>
  <si>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</si>
  <si>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</si>
  <si>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</si>
  <si>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</si>
  <si>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</si>
  <si>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</si>
  <si>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</si>
  <si>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</si>
  <si>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</si>
  <si>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</si>
  <si>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</si>
  <si>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</si>
  <si>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</si>
  <si>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</si>
  <si>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</si>
  <si>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</si>
  <si>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</si>
  <si>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</si>
  <si>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</si>
  <si>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</si>
  <si>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</si>
  <si>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</si>
  <si>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</si>
  <si>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</si>
  <si>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</si>
  <si>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</si>
  <si>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</si>
  <si>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</si>
  <si>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</si>
  <si>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</si>
  <si>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</si>
  <si>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</si>
  <si>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</si>
  <si>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</si>
  <si>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</si>
  <si>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</si>
  <si>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</si>
  <si>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</si>
  <si>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</si>
  <si>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</si>
  <si>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</si>
  <si>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</si>
  <si>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</si>
  <si>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</si>
  <si>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</si>
  <si>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</si>
  <si>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</si>
  <si>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</si>
  <si>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</si>
  <si>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</si>
  <si>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</si>
  <si>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</si>
  <si>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</si>
  <si>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</si>
  <si>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</si>
  <si>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</si>
  <si>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</si>
  <si>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</si>
  <si>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</si>
  <si>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</si>
  <si>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</si>
  <si>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</si>
  <si>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</si>
  <si>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</si>
  <si>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</si>
  <si>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</si>
  <si>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</si>
  <si>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</si>
  <si>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</si>
  <si>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</si>
  <si>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</si>
  <si>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</si>
  <si>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</si>
  <si>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</si>
  <si>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</si>
  <si>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</si>
  <si>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</si>
  <si>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</si>
  <si>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</si>
  <si>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</si>
  <si>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</si>
  <si>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</si>
  <si>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</si>
  <si>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</si>
  <si>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</si>
  <si>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</si>
  <si>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</si>
  <si>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</si>
  <si>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</si>
  <si>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</si>
  <si>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</si>
  <si>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</si>
  <si>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</si>
  <si>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</si>
  <si>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</si>
  <si>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</si>
  <si>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</si>
  <si>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</si>
  <si>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</si>
  <si>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</si>
  <si>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</si>
  <si>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</si>
  <si>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</si>
  <si>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</si>
  <si>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</si>
  <si>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</si>
  <si>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</si>
  <si>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</si>
  <si>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</si>
  <si>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</si>
  <si>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</si>
  <si>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</si>
  <si>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</si>
  <si>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</si>
  <si>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</si>
  <si>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</si>
  <si>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</si>
  <si>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</si>
  <si>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</si>
  <si>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</si>
  <si>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</si>
  <si>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</si>
  <si>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</si>
  <si>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</si>
  <si>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</si>
  <si>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</si>
  <si>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</si>
  <si>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</si>
  <si>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</si>
  <si>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</si>
  <si>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</si>
  <si>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</si>
  <si>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</si>
  <si>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</si>
  <si>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</si>
  <si>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</si>
  <si>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</si>
  <si>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</si>
  <si>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</si>
  <si>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</si>
  <si>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</si>
  <si>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</si>
  <si>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</si>
  <si>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</si>
  <si>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</si>
  <si>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</si>
  <si>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</si>
  <si>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</si>
  <si>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</si>
  <si>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</si>
  <si>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</si>
  <si>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</si>
  <si>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</si>
  <si>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</si>
  <si>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</si>
  <si>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</si>
  <si>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</si>
  <si>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</si>
  <si>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</si>
  <si>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</si>
  <si>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</si>
  <si>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</si>
  <si>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</si>
  <si>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</si>
  <si>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</si>
  <si>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</si>
  <si>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</si>
  <si>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</si>
  <si>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</si>
  <si>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</si>
  <si>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</si>
  <si>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</si>
  <si>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</si>
  <si>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</si>
  <si>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</si>
  <si>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</si>
  <si>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</si>
  <si>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</si>
  <si>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</si>
  <si>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</si>
  <si>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</si>
  <si>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</si>
  <si>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</si>
  <si>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</si>
  <si>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</si>
  <si>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</si>
  <si>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</si>
  <si>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</si>
  <si>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</si>
  <si>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</si>
  <si>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</si>
  <si>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</si>
  <si>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</si>
  <si>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</si>
  <si>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</si>
  <si>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</si>
  <si>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</si>
  <si>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</si>
  <si>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</si>
  <si>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</si>
  <si>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</si>
  <si>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</si>
  <si>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</si>
  <si>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</si>
  <si>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</si>
  <si>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</si>
  <si>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</si>
  <si>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</si>
  <si>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</si>
  <si>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</si>
  <si>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</si>
  <si>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</si>
  <si>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</si>
  <si>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</si>
  <si>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</si>
  <si>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</si>
  <si>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</si>
  <si>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</si>
  <si>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</si>
  <si>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</si>
  <si>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</si>
  <si>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</si>
  <si>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</si>
  <si>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</si>
  <si>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</si>
  <si>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</si>
  <si>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</si>
  <si>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</si>
  <si>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</si>
  <si>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</si>
  <si>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</si>
  <si>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</si>
  <si>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</si>
  <si>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</si>
  <si>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</si>
  <si>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</si>
  <si>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</si>
  <si>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</si>
  <si>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</si>
  <si>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</si>
  <si>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</si>
  <si>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</si>
  <si>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</si>
  <si>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</si>
  <si>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</si>
  <si>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</si>
  <si>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</si>
  <si>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</si>
  <si>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</si>
  <si>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</si>
  <si>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</si>
  <si>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</si>
  <si>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</si>
  <si>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</si>
  <si>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</si>
  <si>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</si>
  <si>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</si>
  <si>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</si>
  <si>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</si>
  <si>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</si>
  <si>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</si>
  <si>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</si>
  <si>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</si>
  <si>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</si>
  <si>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</si>
  <si>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</si>
  <si>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</si>
  <si>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</si>
  <si>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</si>
  <si>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</si>
  <si>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</si>
  <si>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</si>
  <si>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</si>
  <si>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</si>
  <si>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</si>
  <si>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</si>
  <si>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</si>
  <si>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</si>
  <si>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</si>
  <si>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</si>
  <si>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</si>
  <si>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</si>
  <si>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</si>
  <si>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</si>
  <si>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</si>
  <si>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</si>
  <si>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</si>
  <si>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</si>
  <si>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</si>
  <si>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</si>
  <si>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</si>
  <si>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</si>
  <si>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</si>
  <si>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</si>
  <si>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</si>
  <si>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</si>
  <si>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</si>
  <si>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</si>
  <si>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</si>
  <si>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</si>
  <si>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</si>
  <si>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</si>
  <si>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</si>
  <si>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</si>
  <si>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</si>
  <si>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</si>
  <si>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</si>
  <si>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</si>
  <si>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</si>
  <si>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</si>
  <si>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</si>
  <si>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</si>
  <si>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</si>
  <si>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</si>
  <si>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</si>
  <si>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</si>
  <si>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</si>
  <si>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</si>
  <si>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</si>
  <si>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</si>
  <si>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</si>
  <si>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</si>
  <si>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</si>
  <si>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</si>
  <si>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</si>
  <si>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</si>
  <si>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</si>
  <si>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</si>
  <si>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</si>
  <si>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</si>
  <si>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</si>
  <si>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</si>
  <si>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</si>
  <si>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</si>
  <si>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</si>
  <si>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</si>
  <si>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</si>
  <si>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</si>
  <si>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</si>
  <si>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</si>
  <si>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</si>
  <si>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</si>
  <si>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</si>
  <si>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</si>
  <si>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</si>
  <si>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</si>
  <si>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</si>
  <si>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</si>
  <si>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</si>
  <si>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</si>
  <si>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</si>
  <si>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</si>
  <si>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</si>
  <si>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</si>
  <si>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</si>
  <si>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</si>
  <si>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</si>
  <si>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</si>
  <si>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</si>
  <si>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</si>
  <si>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</si>
  <si>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</si>
  <si>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</si>
  <si>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</si>
  <si>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</si>
  <si>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</si>
  <si>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</si>
  <si>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</si>
  <si>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</si>
  <si>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</si>
  <si>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</si>
  <si>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</si>
  <si>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</si>
  <si>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</si>
  <si>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</si>
  <si>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</si>
  <si>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</si>
  <si>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</si>
  <si>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</si>
  <si>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</si>
  <si>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</si>
  <si>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</si>
  <si>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</si>
  <si>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</si>
  <si>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</si>
  <si>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</si>
  <si>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</si>
  <si>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</si>
  <si>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</si>
  <si>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</si>
  <si>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</si>
  <si>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</si>
  <si>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</si>
  <si>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</si>
  <si>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</si>
  <si>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</si>
  <si>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</si>
  <si>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</si>
  <si>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</si>
  <si>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</si>
  <si>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</si>
  <si>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</si>
  <si>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</si>
  <si>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</si>
  <si>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</si>
  <si>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</si>
  <si>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</si>
  <si>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</si>
  <si>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</si>
  <si>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</si>
  <si>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</si>
  <si>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</si>
  <si>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</si>
  <si>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</si>
  <si>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</si>
  <si>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</si>
  <si>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</si>
  <si>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</si>
  <si>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</si>
  <si>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</si>
  <si>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</si>
  <si>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</si>
  <si>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</si>
  <si>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</si>
  <si>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</si>
  <si>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</si>
  <si>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</si>
  <si>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</si>
  <si>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</si>
  <si>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</si>
  <si>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</si>
  <si>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</si>
  <si>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</si>
  <si>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</si>
  <si>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</si>
  <si>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</si>
  <si>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</si>
  <si>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</si>
  <si>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</si>
  <si>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</si>
  <si>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</si>
  <si>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</si>
  <si>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</si>
  <si>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</si>
  <si>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</si>
  <si>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</si>
  <si>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</si>
  <si>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</si>
  <si>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</si>
  <si>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</si>
  <si>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</si>
  <si>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</si>
  <si>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</si>
  <si>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</si>
  <si>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</si>
  <si>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</si>
  <si>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</si>
  <si>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</si>
  <si>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</si>
  <si>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</si>
  <si>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</si>
  <si>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</si>
  <si>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</si>
  <si>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</si>
  <si>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</si>
  <si>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</si>
  <si>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</si>
  <si>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</si>
  <si>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</si>
  <si>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</si>
  <si>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</si>
  <si>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</si>
  <si>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</si>
  <si>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</si>
  <si>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</si>
  <si>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</si>
  <si>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</si>
  <si>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</si>
  <si>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</si>
  <si>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</si>
  <si>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</si>
  <si>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</si>
  <si>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</si>
  <si>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</si>
  <si>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</si>
  <si>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</si>
  <si>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</si>
  <si>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</si>
  <si>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</si>
  <si>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</si>
  <si>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</si>
  <si>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</si>
  <si>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</si>
  <si>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</si>
  <si>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</si>
  <si>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</si>
  <si>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</si>
  <si>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</si>
  <si>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</si>
  <si>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</si>
  <si>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</si>
  <si>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</si>
  <si>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</si>
  <si>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</si>
  <si>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</si>
  <si>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</si>
  <si>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</si>
  <si>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</si>
  <si>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</si>
  <si>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</si>
  <si>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</si>
  <si>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</si>
  <si>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</si>
  <si>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</si>
  <si>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</si>
  <si>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</si>
  <si>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</si>
  <si>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</si>
  <si>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</si>
  <si>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</si>
  <si>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</si>
  <si>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</si>
  <si>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</si>
  <si>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</si>
  <si>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</si>
  <si>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</si>
  <si>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</si>
  <si>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</si>
  <si>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</si>
  <si>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</si>
  <si>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</si>
  <si>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</si>
  <si>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</si>
  <si>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</si>
  <si>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</si>
  <si>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</si>
  <si>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</si>
  <si>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</si>
  <si>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</si>
  <si>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</si>
  <si>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</si>
  <si>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</si>
  <si>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</si>
  <si>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</si>
  <si>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</si>
  <si>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</si>
  <si>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</si>
  <si>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</si>
  <si>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</si>
  <si>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</si>
  <si>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</si>
  <si>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</si>
  <si>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</si>
  <si>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</si>
  <si>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</si>
  <si>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</si>
  <si>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</si>
  <si>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</si>
  <si>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</si>
  <si>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</si>
  <si>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</si>
  <si>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</si>
  <si>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</si>
  <si>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</si>
  <si>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</si>
  <si>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</si>
  <si>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</si>
  <si>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</si>
  <si>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</si>
  <si>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</si>
  <si>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</si>
  <si>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</si>
  <si>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</si>
  <si>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</si>
  <si>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</si>
  <si>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</si>
  <si>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</si>
  <si>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</si>
  <si>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</si>
  <si>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</si>
  <si>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</si>
  <si>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</si>
  <si>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</si>
  <si>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</si>
  <si>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</si>
  <si>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</si>
  <si>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</si>
  <si>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</si>
  <si>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</si>
  <si>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</si>
  <si>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</si>
  <si>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</si>
  <si>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</si>
  <si>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</si>
  <si>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</si>
  <si>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</si>
  <si>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</si>
  <si>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</si>
  <si>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</si>
  <si>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</si>
  <si>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</si>
  <si>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</si>
  <si>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</si>
  <si>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</si>
  <si>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</si>
  <si>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</si>
  <si>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</si>
  <si>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</si>
  <si>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</si>
  <si>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</si>
  <si>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</si>
  <si>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</si>
  <si>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</si>
  <si>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</si>
  <si>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</si>
  <si>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</si>
  <si>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</si>
  <si>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</si>
  <si>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</si>
  <si>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</si>
  <si>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</si>
  <si>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</si>
  <si>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</si>
  <si>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</si>
  <si>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</si>
  <si>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</si>
  <si>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</si>
  <si>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</si>
  <si>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</si>
  <si>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</si>
  <si>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</si>
  <si>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</si>
  <si>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</si>
  <si>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</si>
  <si>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</si>
  <si>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</si>
  <si>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</si>
  <si>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</si>
  <si>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</si>
  <si>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</si>
  <si>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</si>
  <si>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</si>
  <si>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</si>
  <si>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</si>
  <si>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</si>
  <si>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</si>
  <si>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</si>
  <si>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</si>
  <si>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</si>
  <si>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</si>
  <si>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</si>
  <si>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</si>
  <si>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</si>
  <si>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</si>
  <si>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</si>
  <si>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</si>
  <si>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</si>
  <si>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</si>
  <si>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</si>
  <si>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</si>
  <si>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</si>
  <si>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</si>
  <si>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</si>
  <si>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</si>
  <si>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</si>
  <si>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</si>
  <si>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</si>
  <si>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</si>
  <si>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</si>
  <si>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</si>
  <si>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</si>
  <si>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</si>
  <si>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</si>
  <si>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</si>
  <si>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</si>
  <si>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</si>
  <si>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</si>
  <si>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</si>
  <si>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</si>
  <si>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</si>
  <si>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</si>
  <si>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</si>
  <si>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</si>
  <si>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</si>
  <si>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</si>
  <si>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</si>
  <si>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</si>
  <si>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</si>
  <si>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</si>
  <si>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</si>
  <si>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</si>
  <si>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</si>
  <si>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</si>
  <si>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</si>
  <si>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</si>
  <si>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</si>
  <si>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</si>
  <si>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</si>
  <si>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</si>
  <si>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</si>
  <si>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</si>
  <si>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</si>
  <si>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</si>
  <si>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</si>
  <si>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</si>
  <si>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</si>
  <si>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</si>
  <si>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</si>
  <si>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</si>
  <si>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</si>
  <si>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</si>
  <si>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</si>
  <si>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</si>
  <si>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</si>
  <si>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</si>
  <si>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</si>
  <si>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</si>
  <si>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</si>
  <si>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</si>
  <si>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</si>
  <si>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</si>
  <si>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</si>
  <si>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</si>
  <si>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</si>
  <si>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</si>
  <si>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</si>
  <si>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</si>
  <si>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</si>
  <si>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</si>
  <si>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</si>
  <si>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</si>
  <si>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</si>
  <si>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</si>
  <si>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</si>
  <si>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</si>
  <si>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</si>
  <si>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</si>
  <si>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</si>
  <si>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</si>
  <si>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</si>
  <si>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</si>
  <si>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</si>
  <si>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</si>
  <si>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</si>
  <si>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</si>
  <si>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</si>
  <si>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</si>
  <si>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</si>
  <si>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</si>
  <si>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</si>
  <si>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</si>
  <si>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</si>
  <si>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</si>
  <si>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</si>
  <si>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</si>
  <si>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</si>
  <si>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</si>
  <si>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</si>
  <si>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</si>
  <si>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</si>
  <si>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</si>
  <si>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</si>
  <si>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</si>
  <si>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</si>
  <si>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</si>
  <si>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</si>
  <si>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</si>
  <si>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</si>
  <si>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</si>
  <si>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</si>
  <si>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</si>
  <si>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</si>
  <si>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</si>
  <si>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</si>
  <si>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</si>
  <si>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</si>
  <si>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</si>
  <si>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</si>
  <si>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</si>
  <si>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</si>
  <si>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</si>
  <si>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</si>
  <si>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</si>
  <si>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</si>
  <si>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</si>
  <si>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</si>
  <si>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</si>
  <si>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</si>
  <si>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</si>
  <si>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</si>
  <si>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</si>
  <si>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</si>
  <si>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</si>
  <si>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</si>
  <si>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</si>
  <si>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</si>
  <si>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</si>
  <si>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</si>
  <si>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</si>
  <si>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</si>
  <si>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</si>
  <si>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</si>
  <si>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</si>
  <si>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</si>
  <si>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</si>
  <si>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</si>
  <si>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</si>
  <si>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</si>
  <si>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</si>
  <si>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</si>
  <si>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</si>
  <si>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</si>
  <si>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</si>
  <si>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</si>
  <si>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</si>
  <si>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</si>
  <si>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</si>
  <si>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</si>
  <si>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</si>
  <si>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</si>
  <si>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</si>
  <si>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</si>
  <si>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</si>
  <si>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</si>
  <si>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</si>
  <si>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</si>
  <si>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</si>
  <si>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</si>
  <si>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</si>
  <si>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</si>
  <si>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</si>
  <si>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</si>
  <si>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</si>
  <si>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</si>
  <si>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</si>
  <si>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</si>
  <si>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</si>
  <si>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</si>
  <si>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</si>
  <si>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</si>
  <si>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</si>
  <si>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</si>
  <si>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</si>
  <si>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</si>
  <si>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</si>
  <si>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</si>
  <si>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</si>
  <si>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</si>
  <si>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</si>
  <si>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</si>
  <si>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</si>
  <si>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</si>
  <si>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</si>
  <si>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</si>
  <si>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</si>
  <si>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</si>
  <si>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</si>
  <si>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</si>
  <si>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</si>
  <si>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</si>
  <si>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</si>
  <si>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</si>
  <si>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</si>
  <si>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</si>
  <si>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</si>
  <si>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</si>
  <si>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</si>
  <si>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</si>
  <si>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</si>
  <si>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</si>
  <si>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</si>
  <si>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</si>
  <si>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</si>
  <si>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</si>
  <si>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</si>
  <si>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</si>
  <si>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</si>
  <si>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</si>
  <si>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</si>
  <si>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</si>
  <si>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</si>
  <si>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</si>
  <si>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</si>
  <si>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</si>
  <si>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</si>
  <si>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</si>
  <si>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</si>
  <si>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</si>
  <si>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</si>
  <si>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</si>
  <si>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</si>
  <si>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</si>
  <si>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</si>
  <si>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</si>
  <si>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</si>
  <si>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</si>
  <si>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</si>
  <si>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</si>
  <si>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</si>
  <si>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</si>
  <si>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</si>
  <si>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</si>
  <si>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</si>
  <si>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</si>
  <si>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</si>
  <si>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</si>
  <si>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</si>
  <si>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</si>
  <si>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</si>
  <si>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</si>
  <si>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</si>
  <si>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</si>
  <si>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</si>
  <si>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</si>
  <si>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</si>
  <si>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</si>
  <si>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</si>
  <si>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</si>
  <si>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</si>
  <si>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</si>
  <si>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</si>
  <si>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</si>
  <si>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</si>
  <si>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</si>
  <si>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</si>
  <si>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</si>
  <si>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</si>
  <si>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</si>
  <si>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</si>
  <si>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</si>
  <si>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</si>
  <si>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</si>
  <si>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</si>
  <si>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</si>
  <si>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</si>
  <si>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</si>
  <si>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</si>
  <si>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</si>
  <si>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</si>
  <si>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</si>
  <si>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</si>
  <si>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</si>
  <si>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</si>
  <si>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</si>
  <si>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</si>
  <si>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</si>
  <si>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</si>
  <si>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</si>
  <si>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</si>
  <si>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</si>
  <si>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</si>
  <si>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</si>
  <si>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</si>
  <si>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</si>
  <si>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</si>
  <si>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</si>
  <si>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</si>
  <si>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</si>
  <si>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</si>
  <si>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</si>
  <si>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</si>
  <si>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</si>
  <si>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</si>
  <si>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</si>
  <si>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</si>
  <si>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</si>
  <si>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</si>
  <si>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</si>
  <si>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</si>
  <si>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</si>
  <si>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</si>
  <si>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</si>
  <si>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</si>
  <si>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</si>
  <si>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</si>
  <si>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</si>
  <si>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</si>
  <si>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</si>
  <si>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</si>
  <si>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</si>
  <si>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</si>
  <si>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</si>
  <si>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</si>
  <si>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</si>
  <si>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</si>
  <si>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</si>
  <si>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</si>
  <si>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</si>
  <si>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</si>
  <si>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</si>
  <si>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</si>
  <si>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</si>
  <si>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</si>
  <si>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</si>
  <si>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</si>
  <si>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</si>
  <si>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</si>
  <si>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</si>
  <si>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</si>
  <si>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</si>
  <si>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</si>
  <si>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</si>
  <si>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</si>
  <si>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</si>
  <si>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</si>
  <si>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</si>
  <si>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</si>
  <si>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</si>
  <si>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</si>
  <si>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</si>
  <si>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</si>
  <si>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</si>
  <si>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</si>
  <si>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</si>
  <si>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</si>
  <si>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</si>
  <si>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</si>
  <si>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</si>
  <si>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</si>
  <si>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</si>
  <si>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</si>
  <si>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</si>
  <si>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</si>
  <si>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</si>
  <si>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</si>
  <si>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</si>
  <si>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</si>
  <si>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</si>
  <si>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</si>
  <si>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</si>
  <si>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</si>
  <si>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</si>
  <si>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</si>
  <si>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</si>
  <si>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</si>
  <si>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</si>
  <si>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</si>
  <si>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</si>
  <si>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</si>
  <si>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</si>
  <si>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</si>
  <si>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</si>
  <si>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</si>
  <si>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</si>
  <si>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</si>
  <si>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</si>
  <si>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</si>
  <si>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</si>
  <si>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</si>
  <si>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</si>
  <si>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</si>
  <si>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</si>
  <si>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</si>
  <si>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</si>
  <si>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</si>
  <si>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</si>
  <si>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</si>
  <si>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</si>
  <si>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</si>
  <si>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</si>
  <si>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</si>
  <si>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</si>
  <si>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</si>
  <si>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</si>
  <si>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</si>
  <si>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</si>
  <si>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</si>
  <si>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</si>
  <si>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</si>
  <si>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</si>
  <si>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</si>
  <si>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</si>
  <si>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</si>
  <si>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</si>
  <si>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</si>
  <si>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</si>
  <si>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</si>
  <si>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</si>
  <si>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</si>
  <si>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</si>
  <si>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</si>
  <si>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</si>
  <si>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</si>
  <si>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</si>
  <si>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</si>
  <si>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</si>
  <si>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</si>
  <si>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</si>
  <si>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</si>
  <si>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</si>
  <si>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</si>
  <si>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</si>
  <si>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</si>
  <si>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</si>
  <si>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</si>
  <si>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</si>
  <si>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</si>
  <si>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</si>
  <si>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</si>
  <si>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</si>
  <si>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</si>
  <si>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</si>
  <si>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</si>
  <si>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</si>
  <si>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</si>
  <si>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</si>
  <si>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</si>
  <si>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</si>
  <si>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</si>
  <si>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</si>
  <si>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</si>
  <si>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</si>
  <si>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</si>
  <si>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</si>
  <si>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</si>
  <si>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</si>
  <si>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</si>
  <si>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</si>
  <si>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</si>
  <si>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</si>
  <si>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</si>
  <si>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</si>
  <si>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</si>
  <si>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</si>
  <si>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</si>
  <si>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</si>
  <si>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</si>
  <si>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</si>
  <si>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</si>
  <si>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</si>
  <si>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</si>
  <si>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</si>
  <si>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</si>
  <si>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</si>
  <si>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</si>
  <si>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</si>
  <si>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</si>
  <si>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</si>
  <si>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</si>
  <si>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</si>
  <si>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</si>
  <si>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</si>
  <si>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</si>
  <si>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</si>
  <si>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</si>
  <si>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</si>
  <si>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</si>
  <si>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</si>
  <si>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</si>
  <si>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</si>
  <si>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</si>
  <si>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</si>
  <si>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</si>
  <si>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</si>
  <si>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</si>
  <si>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</si>
  <si>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</si>
  <si>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</si>
  <si>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</si>
  <si>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</si>
  <si>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</si>
  <si>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</si>
  <si>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</si>
  <si>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</si>
  <si>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</si>
  <si>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</si>
  <si>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</si>
  <si>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</si>
  <si>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</si>
  <si>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</si>
  <si>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</si>
  <si>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</si>
  <si>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</si>
  <si>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</si>
  <si>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</si>
  <si>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</si>
  <si>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</si>
  <si>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</si>
  <si>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</si>
  <si>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</si>
  <si>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</si>
  <si>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</si>
  <si>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</si>
  <si>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</si>
  <si>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</si>
  <si>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</si>
  <si>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</si>
  <si>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</si>
  <si>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</si>
  <si>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</si>
  <si>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</si>
  <si>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</si>
  <si>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</si>
  <si>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</si>
  <si>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</si>
  <si>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</si>
  <si>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</si>
  <si>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</si>
  <si>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</si>
  <si>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</si>
  <si>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</si>
  <si>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</si>
  <si>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</si>
  <si>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</si>
  <si>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</si>
  <si>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</si>
  <si>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</si>
  <si>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</si>
  <si>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</si>
  <si>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</si>
  <si>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</si>
  <si>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</si>
  <si>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</si>
  <si>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</si>
  <si>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</si>
  <si>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</si>
  <si>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</si>
  <si>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</si>
  <si>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</si>
  <si>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</si>
  <si>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</si>
  <si>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</si>
  <si>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</si>
  <si>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</si>
  <si>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</si>
  <si>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</si>
  <si>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</si>
  <si>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</si>
  <si>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</si>
  <si>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</si>
  <si>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</si>
  <si>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</si>
  <si>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</si>
  <si>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</si>
  <si>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</si>
  <si>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</si>
  <si>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</si>
  <si>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</si>
  <si>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</si>
  <si>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</si>
  <si>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</si>
  <si>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</si>
  <si>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</si>
  <si>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</si>
  <si>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</si>
  <si>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</si>
  <si>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</si>
  <si>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</si>
  <si>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</si>
  <si>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</si>
  <si>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</si>
  <si>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</si>
  <si>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</si>
  <si>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</si>
  <si>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</si>
  <si>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</si>
  <si>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</si>
  <si>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</si>
  <si>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</si>
  <si>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</si>
  <si>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</si>
  <si>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</si>
  <si>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</si>
  <si>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</si>
  <si>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</si>
  <si>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</si>
  <si>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</si>
  <si>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</si>
  <si>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</si>
  <si>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</si>
  <si>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</si>
  <si>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</si>
  <si>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</si>
  <si>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</si>
  <si>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</si>
  <si>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</si>
  <si>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</si>
  <si>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</si>
  <si>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</si>
  <si>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</si>
  <si>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</si>
  <si>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</si>
  <si>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</si>
  <si>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</si>
  <si>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</si>
  <si>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</si>
  <si>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</si>
  <si>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</si>
  <si>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</si>
  <si>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</si>
  <si>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</si>
  <si>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</si>
  <si>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</si>
  <si>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</si>
  <si>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</si>
  <si>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</si>
  <si>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</si>
  <si>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</si>
  <si>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</si>
  <si>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</si>
  <si>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</si>
  <si>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</si>
  <si>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</si>
  <si>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</si>
  <si>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</si>
  <si>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</si>
  <si>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</si>
  <si>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</si>
  <si>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</si>
  <si>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</si>
  <si>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</si>
  <si>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</si>
  <si>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</si>
  <si>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</si>
  <si>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</si>
  <si>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</si>
  <si>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</si>
  <si>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</si>
  <si>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</si>
  <si>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</si>
  <si>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</si>
  <si>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</si>
  <si>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</si>
  <si>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</si>
  <si>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</si>
  <si>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</si>
  <si>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</si>
  <si>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</si>
  <si>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</si>
  <si>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</si>
  <si>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</si>
  <si>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</si>
  <si>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</si>
  <si>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</si>
  <si>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</si>
  <si>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</si>
  <si>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</si>
  <si>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</si>
  <si>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</si>
  <si>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</si>
  <si>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</si>
  <si>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</si>
  <si>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</si>
  <si>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</si>
  <si>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</si>
  <si>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</si>
  <si>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</si>
  <si>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</si>
  <si>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</si>
  <si>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</si>
  <si>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</si>
  <si>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</si>
  <si>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</si>
  <si>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</si>
  <si>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</si>
  <si>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</si>
  <si>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</si>
  <si>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</si>
  <si>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</si>
  <si>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</si>
  <si>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</si>
  <si>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</si>
  <si>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</si>
  <si>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</si>
  <si>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</si>
  <si>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</si>
  <si>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</si>
  <si>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</si>
  <si>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</si>
  <si>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</si>
  <si>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</si>
  <si>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</si>
  <si>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</si>
  <si>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</si>
  <si>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</si>
  <si>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</si>
  <si>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</si>
  <si>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</si>
  <si>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</si>
  <si>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</si>
  <si>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</si>
  <si>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</si>
  <si>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</si>
  <si>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</si>
  <si>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</si>
  <si>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</si>
  <si>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</si>
  <si>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</si>
  <si>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</si>
  <si>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</si>
  <si>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</si>
  <si>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</si>
  <si>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</si>
  <si>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</si>
  <si>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</si>
  <si>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</si>
  <si>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</si>
  <si>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</si>
  <si>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</si>
  <si>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</si>
  <si>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</si>
  <si>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</si>
  <si>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</si>
  <si>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</si>
  <si>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</si>
  <si>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</si>
  <si>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</si>
  <si>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</si>
  <si>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</si>
  <si>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</si>
  <si>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</si>
  <si>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</si>
  <si>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</si>
  <si>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</si>
  <si>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</si>
  <si>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</si>
  <si>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</si>
  <si>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</si>
  <si>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</si>
  <si>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</si>
  <si>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</si>
  <si>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</si>
  <si>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</si>
  <si>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</si>
  <si>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</si>
  <si>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</si>
  <si>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</si>
  <si>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</si>
  <si>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</si>
  <si>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</si>
  <si>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</si>
  <si>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</si>
  <si>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</si>
  <si>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</si>
  <si>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</si>
  <si>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</si>
  <si>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</si>
  <si>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</si>
  <si>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</si>
  <si>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</si>
  <si>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</si>
  <si>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</si>
  <si>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</si>
  <si>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</si>
  <si>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</si>
  <si>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</si>
  <si>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</si>
  <si>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</si>
  <si>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</si>
  <si>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</si>
  <si>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</si>
  <si>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</si>
  <si>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</si>
  <si>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</si>
  <si>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</si>
  <si>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</si>
  <si>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</si>
  <si>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</si>
  <si>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</si>
  <si>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</si>
  <si>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</si>
  <si>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</si>
  <si>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</si>
  <si>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</si>
  <si>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</si>
  <si>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</si>
  <si>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</si>
  <si>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</si>
  <si>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</si>
  <si>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</si>
  <si>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</si>
  <si>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</si>
  <si>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</si>
  <si>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</si>
  <si>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</si>
  <si>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</si>
  <si>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</si>
  <si>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</si>
  <si>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</si>
  <si>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</si>
  <si>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</si>
  <si>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</si>
  <si>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</si>
  <si>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</si>
  <si>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</si>
  <si>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</si>
  <si>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</si>
  <si>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</si>
  <si>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</si>
  <si>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</si>
  <si>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</si>
  <si>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</si>
  <si>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</si>
  <si>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</si>
  <si>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</si>
  <si>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</si>
  <si>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</si>
  <si>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</si>
  <si>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</si>
  <si>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</si>
  <si>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</si>
  <si>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</si>
  <si>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</si>
  <si>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</si>
  <si>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</si>
  <si>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</si>
  <si>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</si>
  <si>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</si>
  <si>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</si>
  <si>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</si>
  <si>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</si>
  <si>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</si>
  <si>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</si>
  <si>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</si>
  <si>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</si>
  <si>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</si>
  <si>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</si>
  <si>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</si>
  <si>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</si>
  <si>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</si>
  <si>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</si>
  <si>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</si>
  <si>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</si>
  <si>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</si>
  <si>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</si>
  <si>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</si>
  <si>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</si>
  <si>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</si>
  <si>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</si>
  <si>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</si>
  <si>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</si>
  <si>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</si>
  <si>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</si>
  <si>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</si>
  <si>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</si>
  <si>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</si>
  <si>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</si>
  <si>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</si>
  <si>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</si>
  <si>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</si>
  <si>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</si>
  <si>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</si>
  <si>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</si>
  <si>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</si>
  <si>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</si>
  <si>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</si>
  <si>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</si>
  <si>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</si>
  <si>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</si>
  <si>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</si>
  <si>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</si>
  <si>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</si>
  <si>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</si>
  <si>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</si>
  <si>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</si>
  <si>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</si>
  <si>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</si>
  <si>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</si>
  <si>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</si>
  <si>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</si>
  <si>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</si>
  <si>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</si>
  <si>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</si>
  <si>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</si>
  <si>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</si>
  <si>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</si>
  <si>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</si>
  <si>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</si>
  <si>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</si>
  <si>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</si>
  <si>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</si>
  <si>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</si>
  <si>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</si>
  <si>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</si>
  <si>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</si>
  <si>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</si>
  <si>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</si>
  <si>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</si>
  <si>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</si>
  <si>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</si>
  <si>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</si>
  <si>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</si>
  <si>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</si>
  <si>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</si>
  <si>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</si>
  <si>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</si>
  <si>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</si>
  <si>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</si>
  <si>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</si>
  <si>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</si>
  <si>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</si>
  <si>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</si>
  <si>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</si>
  <si>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</si>
  <si>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</si>
  <si>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</si>
  <si>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</si>
  <si>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</si>
  <si>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</si>
  <si>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</si>
  <si>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</si>
  <si>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</si>
  <si>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</si>
  <si>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</si>
  <si>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</si>
  <si>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</si>
  <si>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</si>
  <si>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</si>
  <si>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</si>
  <si>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</si>
  <si>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</si>
  <si>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</si>
  <si>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</si>
  <si>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</si>
  <si>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</si>
  <si>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</si>
  <si>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</si>
  <si>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</si>
  <si>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</si>
  <si>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</si>
  <si>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</si>
  <si>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</si>
  <si>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</si>
  <si>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</si>
  <si>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</si>
  <si>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</si>
  <si>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</si>
  <si>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</si>
  <si>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</si>
  <si>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</si>
  <si>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</si>
  <si>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</si>
  <si>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</si>
  <si>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</si>
  <si>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</si>
  <si>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</si>
  <si>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</si>
  <si>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</si>
  <si>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</si>
  <si>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</si>
  <si>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</si>
  <si>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</si>
  <si>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</si>
  <si>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</si>
  <si>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</si>
  <si>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</si>
  <si>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</si>
  <si>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</si>
  <si>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</si>
  <si>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</si>
  <si>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</si>
  <si>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</si>
  <si>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</si>
  <si>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</si>
  <si>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</si>
  <si>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</si>
  <si>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</si>
  <si>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</si>
  <si>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</si>
  <si>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</si>
  <si>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</si>
  <si>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</si>
  <si>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</si>
  <si>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</si>
  <si>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</si>
  <si>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</si>
  <si>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</si>
  <si>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</si>
  <si>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</si>
  <si>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</si>
  <si>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</si>
  <si>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</si>
  <si>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</si>
  <si>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</si>
  <si>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</si>
  <si>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</si>
  <si>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</si>
  <si>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</si>
  <si>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</si>
  <si>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</si>
  <si>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</si>
  <si>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</si>
  <si>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</si>
  <si>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</si>
  <si>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</si>
  <si>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</si>
  <si>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</si>
  <si>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</si>
  <si>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</si>
  <si>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</si>
  <si>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</si>
  <si>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</si>
  <si>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</si>
  <si>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</si>
  <si>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</si>
  <si>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</si>
  <si>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</si>
  <si>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</si>
  <si>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</si>
  <si>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</si>
  <si>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</si>
  <si>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</si>
  <si>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</si>
  <si>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</si>
  <si>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</si>
  <si>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</si>
  <si>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</si>
  <si>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</si>
  <si>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</si>
  <si>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</si>
  <si>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</si>
  <si>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</si>
  <si>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</si>
  <si>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</si>
  <si>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</si>
  <si>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</si>
  <si>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</si>
  <si>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</si>
  <si>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</si>
  <si>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</si>
  <si>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</si>
  <si>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</si>
  <si>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</si>
  <si>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</si>
  <si>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</si>
  <si>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</si>
  <si>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</si>
  <si>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</si>
  <si>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</si>
  <si>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</si>
  <si>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</si>
  <si>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</si>
  <si>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</si>
  <si>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</si>
  <si>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</si>
  <si>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</si>
  <si>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</si>
  <si>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</si>
  <si>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</si>
  <si>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</si>
  <si>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</si>
  <si>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</si>
  <si>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</si>
  <si>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</si>
  <si>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</si>
  <si>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</si>
  <si>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</si>
  <si>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</si>
  <si>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</si>
  <si>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</si>
  <si>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</si>
  <si>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</si>
  <si>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</si>
  <si>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</si>
  <si>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</si>
  <si>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</si>
  <si>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</si>
  <si>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</si>
  <si>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</si>
  <si>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</si>
  <si>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</si>
  <si>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</si>
  <si>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</si>
  <si>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</si>
  <si>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</si>
  <si>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</si>
  <si>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</si>
  <si>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</si>
  <si>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</si>
  <si>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</si>
  <si>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</si>
  <si>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</si>
  <si>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</si>
  <si>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</si>
  <si>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</si>
  <si>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</si>
  <si>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</si>
  <si>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</si>
  <si>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</si>
  <si>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</si>
  <si>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</si>
  <si>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</si>
  <si>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</si>
  <si>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</si>
  <si>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</si>
  <si>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</si>
  <si>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</si>
  <si>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</si>
  <si>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</si>
  <si>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</si>
  <si>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</si>
  <si>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</si>
  <si>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</si>
  <si>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</si>
  <si>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</si>
  <si>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</si>
  <si>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</si>
  <si>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</si>
  <si>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</si>
  <si>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</si>
  <si>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</si>
  <si>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</si>
  <si>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</si>
  <si>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</si>
  <si>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</si>
  <si>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</si>
  <si>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</si>
  <si>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</si>
  <si>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</si>
  <si>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</si>
  <si>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</si>
  <si>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</si>
  <si>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</si>
  <si>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</si>
  <si>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</si>
  <si>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</si>
  <si>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</si>
  <si>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</si>
  <si>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</si>
  <si>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</si>
  <si>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</si>
  <si>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</si>
  <si>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</si>
  <si>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</si>
  <si>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</si>
  <si>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</si>
  <si>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</si>
  <si>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</si>
  <si>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</si>
  <si>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</si>
  <si>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</si>
  <si>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</si>
  <si>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</si>
  <si>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</si>
  <si>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</si>
  <si>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</si>
  <si>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</si>
  <si>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</si>
  <si>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</si>
  <si>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</si>
  <si>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</si>
  <si>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</si>
  <si>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</si>
  <si>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</si>
  <si>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</si>
  <si>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</si>
  <si>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</si>
  <si>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</si>
  <si>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</si>
  <si>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</si>
  <si>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</si>
  <si>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</si>
  <si>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</si>
  <si>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</si>
  <si>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</si>
  <si>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</si>
  <si>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</si>
  <si>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</si>
  <si>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</si>
  <si>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</si>
  <si>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</si>
  <si>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</si>
  <si>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</si>
  <si>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</si>
  <si>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</si>
  <si>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</si>
  <si>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</si>
  <si>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</si>
  <si>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</si>
  <si>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</si>
  <si>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</si>
  <si>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</si>
  <si>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</si>
  <si>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</si>
  <si>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</si>
  <si>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</si>
  <si>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</si>
  <si>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</si>
  <si>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</si>
  <si>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</si>
  <si>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</si>
  <si>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</si>
  <si>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</si>
  <si>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</si>
  <si>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</si>
  <si>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</si>
  <si>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</si>
  <si>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</si>
  <si>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</si>
  <si>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</si>
  <si>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</si>
  <si>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</si>
  <si>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</si>
  <si>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</si>
  <si>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</si>
  <si>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</si>
  <si>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</si>
  <si>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</si>
  <si>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</si>
  <si>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</si>
  <si>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</si>
  <si>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</si>
  <si>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</si>
  <si>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</si>
  <si>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</si>
  <si>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</si>
  <si>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</si>
  <si>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</si>
  <si>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</si>
  <si>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</si>
  <si>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</si>
  <si>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</si>
  <si>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</si>
  <si>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</si>
  <si>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</si>
  <si>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</si>
  <si>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</si>
  <si>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</si>
  <si>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</si>
  <si>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</si>
  <si>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</si>
  <si>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</si>
  <si>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</si>
  <si>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</si>
  <si>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</si>
  <si>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</si>
  <si>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</si>
  <si>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</si>
  <si>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</si>
  <si>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</si>
  <si>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</si>
  <si>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</si>
  <si>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</si>
  <si>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</si>
  <si>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</si>
  <si>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</si>
  <si>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</si>
  <si>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</si>
  <si>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</si>
  <si>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</si>
  <si>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</si>
  <si>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</si>
  <si>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</si>
  <si>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</si>
  <si>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</si>
  <si>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</si>
  <si>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</si>
  <si>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</si>
  <si>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</si>
  <si>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</si>
  <si>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</si>
  <si>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</si>
  <si>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</si>
  <si>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</si>
  <si>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</si>
  <si>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</si>
  <si>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</si>
  <si>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</si>
  <si>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</si>
  <si>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</si>
  <si>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</si>
  <si>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</si>
  <si>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</si>
  <si>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</si>
  <si>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</si>
  <si>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</si>
  <si>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</si>
  <si>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</si>
  <si>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</si>
  <si>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</si>
  <si>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</si>
  <si>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</si>
  <si>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</si>
  <si>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</si>
  <si>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</si>
  <si>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</si>
  <si>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</si>
  <si>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</si>
  <si>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</si>
  <si>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</si>
  <si>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</si>
  <si>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</si>
  <si>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</si>
  <si>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</si>
  <si>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</si>
  <si>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</si>
  <si>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</si>
  <si>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</si>
  <si>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</si>
  <si>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</si>
  <si>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</si>
  <si>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</si>
  <si>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</si>
  <si>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</si>
  <si>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</si>
  <si>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</si>
  <si>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</si>
  <si>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</si>
  <si>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</si>
  <si>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</si>
  <si>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</si>
  <si>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</si>
  <si>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</si>
  <si>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</si>
  <si>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</si>
  <si>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</si>
  <si>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</si>
  <si>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</si>
  <si>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</si>
  <si>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</si>
  <si>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</si>
  <si>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</si>
  <si>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</si>
  <si>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</si>
  <si>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</si>
  <si>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</si>
  <si>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</si>
  <si>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</si>
  <si>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</si>
  <si>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</si>
  <si>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</si>
  <si>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</si>
  <si>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</si>
  <si>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</si>
  <si>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</si>
  <si>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</si>
  <si>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</si>
  <si>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</si>
  <si>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</si>
  <si>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</si>
  <si>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</si>
  <si>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</si>
  <si>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</si>
  <si>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</si>
  <si>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</si>
  <si>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</si>
  <si>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</si>
  <si>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</si>
  <si>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</si>
  <si>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</si>
  <si>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</si>
  <si>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</si>
  <si>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</si>
  <si>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</si>
  <si>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</si>
  <si>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</si>
  <si>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</si>
  <si>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</si>
  <si>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</si>
  <si>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</si>
  <si>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</si>
  <si>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</si>
  <si>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</si>
  <si>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</si>
  <si>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</si>
  <si>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</si>
  <si>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</si>
  <si>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</si>
  <si>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</si>
  <si>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</si>
  <si>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</si>
  <si>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</si>
  <si>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</si>
  <si>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</si>
  <si>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</si>
  <si>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</si>
  <si>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</si>
  <si>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</si>
  <si>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</si>
  <si>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</si>
  <si>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</si>
  <si>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</si>
  <si>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</si>
  <si>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</si>
  <si>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</si>
  <si>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</si>
  <si>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</si>
  <si>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</si>
  <si>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</si>
  <si>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</si>
  <si>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</si>
  <si>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</si>
  <si>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</si>
  <si>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</si>
  <si>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</si>
  <si>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</si>
  <si>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</si>
  <si>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</si>
  <si>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</si>
  <si>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</si>
  <si>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</si>
  <si>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</si>
  <si>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</si>
  <si>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</si>
  <si>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</si>
  <si>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</si>
  <si>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</si>
  <si>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</si>
  <si>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</si>
  <si>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</si>
  <si>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</si>
  <si>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</si>
  <si>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</si>
  <si>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</si>
  <si>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</si>
  <si>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</si>
  <si>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</si>
  <si>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</si>
  <si>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</si>
  <si>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</si>
  <si>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</si>
  <si>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</si>
  <si>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</si>
  <si>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</si>
  <si>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</si>
  <si>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</si>
  <si>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</si>
  <si>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</si>
  <si>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</si>
  <si>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</si>
  <si>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</si>
  <si>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</si>
  <si>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</si>
  <si>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</si>
  <si>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</si>
  <si>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</si>
  <si>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</si>
  <si>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</si>
  <si>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</si>
  <si>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</si>
  <si>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</si>
  <si>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</si>
  <si>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</si>
  <si>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</si>
  <si>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</si>
  <si>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</si>
  <si>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</si>
  <si>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</si>
  <si>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</si>
  <si>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</si>
  <si>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</si>
  <si>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</si>
  <si>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</si>
  <si>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</si>
  <si>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</si>
  <si>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</si>
  <si>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</si>
  <si>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</si>
  <si>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</si>
  <si>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</si>
  <si>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</si>
  <si>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</si>
  <si>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</si>
  <si>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</si>
  <si>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</si>
  <si>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</si>
  <si>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</si>
  <si>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</si>
  <si>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</si>
  <si>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</si>
  <si>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</si>
  <si>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</si>
  <si>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</si>
  <si>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</si>
  <si>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</si>
  <si>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</si>
  <si>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</si>
  <si>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</si>
  <si>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</si>
  <si>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</si>
  <si>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</si>
  <si>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</si>
  <si>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</si>
  <si>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</si>
  <si>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</si>
  <si>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</si>
  <si>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</si>
  <si>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</si>
  <si>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</si>
  <si>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</si>
  <si>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</si>
  <si>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</si>
  <si>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</si>
  <si>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</si>
  <si>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</si>
  <si>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</si>
  <si>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</si>
  <si>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</si>
  <si>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</si>
  <si>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</si>
  <si>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</si>
  <si>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</si>
  <si>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</si>
  <si>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</si>
  <si>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</si>
  <si>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</si>
  <si>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</si>
  <si>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</si>
  <si>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</si>
  <si>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</si>
  <si>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</si>
  <si>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</si>
  <si>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</si>
  <si>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</si>
  <si>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</si>
  <si>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</si>
  <si>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</si>
  <si>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</si>
  <si>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</si>
  <si>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</si>
  <si>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</si>
  <si>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</si>
  <si>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</si>
  <si>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</si>
  <si>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</si>
  <si>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</si>
  <si>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</si>
  <si>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</si>
  <si>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</si>
  <si>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</si>
  <si>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</si>
  <si>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</si>
  <si>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</si>
  <si>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</si>
  <si>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</si>
  <si>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</si>
  <si>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</si>
  <si>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</si>
  <si>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</si>
  <si>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</si>
  <si>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</si>
  <si>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</si>
  <si>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</si>
  <si>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</si>
  <si>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</si>
  <si>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</si>
  <si>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</si>
  <si>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</si>
  <si>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</si>
  <si>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</si>
  <si>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</si>
  <si>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</si>
  <si>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</si>
  <si>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</si>
  <si>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</si>
  <si>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</si>
  <si>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</si>
  <si>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</si>
  <si>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</si>
  <si>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</si>
  <si>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</si>
  <si>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</si>
  <si>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</si>
  <si>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</si>
  <si>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</si>
  <si>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</si>
  <si>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</si>
  <si>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</si>
  <si>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</si>
  <si>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</si>
  <si>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</si>
  <si>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</si>
  <si>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</si>
  <si>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</si>
  <si>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</si>
  <si>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</si>
  <si>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</si>
  <si>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</si>
  <si>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</si>
  <si>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</si>
  <si>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</si>
  <si>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</si>
  <si>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</si>
  <si>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</si>
  <si>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</si>
  <si>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</si>
  <si>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</si>
  <si>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</si>
  <si>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</si>
  <si>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</si>
  <si>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</si>
  <si>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</si>
  <si>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</si>
  <si>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</si>
  <si>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</si>
  <si>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</si>
  <si>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</si>
  <si>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</si>
  <si>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</si>
  <si>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</si>
  <si>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</si>
  <si>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</si>
  <si>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</si>
  <si>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</si>
  <si>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</si>
  <si>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</si>
  <si>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</si>
  <si>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</si>
  <si>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</si>
  <si>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</si>
  <si>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</si>
  <si>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</si>
  <si>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</si>
  <si>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</si>
  <si>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</si>
  <si>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</si>
  <si>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</si>
  <si>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</si>
  <si>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</si>
  <si>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</si>
  <si>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</si>
  <si>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</si>
  <si>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</si>
  <si>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</si>
  <si>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</si>
  <si>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</si>
  <si>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</si>
  <si>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</si>
  <si>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</si>
  <si>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</si>
  <si>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</si>
  <si>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</si>
  <si>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</si>
  <si>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</si>
  <si>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</si>
  <si>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</si>
  <si>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</si>
  <si>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</si>
  <si>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</si>
  <si>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</si>
  <si>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</si>
  <si>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</si>
  <si>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</si>
  <si>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</si>
  <si>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</si>
  <si>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</si>
  <si>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</si>
  <si>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</si>
  <si>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</si>
  <si>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</si>
  <si>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</si>
  <si>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</si>
  <si>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</si>
  <si>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</si>
  <si>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</si>
  <si>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</si>
  <si>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</si>
  <si>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</si>
  <si>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</si>
  <si>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</si>
  <si>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</si>
  <si>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</si>
  <si>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</si>
  <si>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</si>
  <si>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</si>
  <si>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</si>
  <si>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</si>
  <si>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</si>
  <si>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</si>
  <si>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</si>
  <si>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</si>
  <si>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</si>
  <si>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</si>
  <si>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</si>
  <si>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</si>
  <si>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</si>
  <si>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</si>
  <si>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</si>
  <si>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</si>
  <si>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</si>
  <si>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</si>
  <si>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</si>
  <si>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</si>
  <si>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</si>
  <si>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</si>
  <si>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</si>
  <si>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</si>
  <si>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</si>
  <si>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</si>
  <si>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</si>
  <si>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</si>
  <si>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</si>
  <si>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</si>
  <si>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</si>
  <si>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</si>
  <si>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</si>
  <si>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</si>
  <si>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</si>
  <si>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</si>
  <si>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</si>
  <si>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</si>
  <si>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</si>
  <si>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</si>
  <si>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</si>
  <si>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</si>
  <si>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</si>
  <si>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</si>
  <si>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</si>
  <si>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</si>
  <si>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</si>
  <si>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</si>
  <si>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</si>
  <si>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</si>
  <si>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</si>
  <si>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</si>
  <si>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</si>
  <si>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</si>
  <si>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</si>
  <si>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</si>
  <si>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</si>
  <si>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</si>
  <si>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</si>
  <si>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</si>
  <si>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</si>
  <si>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</si>
  <si>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</si>
  <si>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</si>
  <si>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</si>
  <si>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</si>
  <si>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</si>
  <si>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</si>
  <si>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</si>
  <si>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</si>
  <si>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</si>
  <si>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</si>
  <si>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</si>
  <si>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</si>
  <si>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</si>
  <si>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</si>
  <si>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</si>
  <si>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</si>
  <si>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</si>
  <si>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</si>
  <si>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</si>
  <si>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</si>
  <si>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</si>
  <si>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</si>
  <si>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</si>
  <si>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</si>
  <si>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</si>
  <si>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</si>
  <si>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</si>
  <si>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</si>
  <si>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</si>
  <si>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</si>
  <si>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</si>
  <si>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</si>
  <si>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</si>
  <si>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</si>
  <si>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</si>
  <si>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</si>
  <si>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</si>
  <si>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</si>
  <si>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</si>
  <si>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</si>
  <si>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</si>
  <si>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</si>
  <si>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</si>
  <si>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</si>
  <si>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</si>
  <si>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</si>
  <si>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</si>
  <si>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PCM-20251020-00001710</t>
  </si>
  <si>
    <t>team at gate waiting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</si>
</sst>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2" totalsRowShown="0" headerRowDxfId="157" dataDxfId="156" headerRowBorderDxfId="154" tableBorderDxfId="155" totalsRowBorderDxfId="153">
  <autoFilter ref="A1:CJ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6" totalsRowShown="0" headerRowDxfId="48" dataDxfId="47" headerRowBorderDxfId="45" tableBorderDxfId="46" totalsRowBorderDxfId="44">
  <autoFilter ref="A1:L2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0" totalsRowShown="0" headerRowDxfId="31" dataDxfId="30" headerRowBorderDxfId="28" tableBorderDxfId="29">
  <autoFilter ref="A1:L5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287.82678750000196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7.3314749999990454</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c r="B4" s="136" t="str">
        <f>IFERROR(VLOOKUP(D4,DB!A:K,11,0),"")</f>
        <v/>
      </c>
      <c r="C4" s="136"/>
      <c r="D4" s="136"/>
      <c r="E4" s="137"/>
      <c r="F4" s="138"/>
      <c r="G4" s="139">
        <f ca="1">IFERROR(NOW()-F4,"")</f>
        <v>45950.775213425928</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45950.775213425928</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45950.775213425928</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45950.775213425928</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45950.775213425928</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45950.775213425928</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45950.775213425928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45950.775213425928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45950.775213425928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45950.775213425928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45950.775213425928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45950.775213425928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45950.775213425928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45950.775213425928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45950.775213425928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45950.775213425928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45950.775213425928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45950.775213425928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45950.775213425928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45950.775213425928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45950.775213425928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45950.775213425928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45950.775213425928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45950.775213425928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45950.775213425928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45950.775213425928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45950.775213425928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45950.775213425928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45950.775213425928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45950.775213425928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45950.775213425928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45950.775213425928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45950.775213425928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45950.775213425928</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45950.775213425928</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45950.775213425928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45950.775213425928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45950.775213425928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45950.775213425928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45950.775213425928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45950.775213425928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45950.775213425928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45950.775213425928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45950.775213425928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45950.775213425928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45950.775213425928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45950.775213425928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45950.775213425928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45950.775213425928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45950.775213425928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45950.775213425928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45950.775213425928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45950.775213425928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45950.775213425928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45950.775213425928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45950.775213425928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45950.775213425928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45950.775213425928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45950.775213425928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45950.775213425928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45950.775213425928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45950.775213425928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45950.775213425928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45950.775213425928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45950.775213425928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45950.775213425928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45950.775213425928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45950.775213425928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45950.775213425928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45950.775213425928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45950.775213425928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45950.775213425928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45950.775213425928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45950.775213425928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45950.775213425928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45950.775213425928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45950.775213425928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45950.775213425928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45950.775213425928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45950.775213425928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45950.775213425928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45950.775213425928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45950.775213425928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45950.775213425928</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45950.775213425928</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45950.775213425928</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45950.775213425928</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45950.775213425928</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45950.775213425928</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45950.775213425928</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45950.775213425928</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3CC08F6A-1D6E-41A8-BC61-3750E972AF02}"/>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144.04813009259669</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125.77537546296662</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6.2794379629631294</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45950.775213425928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45950.775213425928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45950.775213425928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45950.775213425928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45950.775213425928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45950.775213425928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45950.775213425928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45950.775213425928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45950.775213425928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45950.775213425928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45950.775213425928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45950.775213425928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45950.775213425928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45950.775213425928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45950.775213425928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45950.775213425928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45950.775213425928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45950.775213425928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45950.775213425928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45950.775213425928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45950.775213425928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45950.775213425928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45950.775213425928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45950.775213425928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45950.775213425928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45950.775213425928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45950.775213425928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45950.775213425928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45950.775213425928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45950.775213425928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45950.775213425928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45950.775213425928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45950.775213425928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45950.775213425928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45950.775213425928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45950.775213425928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45950.775213425928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45950.775213425928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45950.775213425928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45950.775213425928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45950.775213425928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45950.775213425928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45950.775213425928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45950.775213425928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45950.775213425928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45950.775213425928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45950.775213425928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45950.775213425928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45950.775213425928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45950.775213425928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45950.775213425928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45950.775213425928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45950.775213425928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45950.775213425928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45950.775213425928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45950.775213425928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45950.775213425928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45950.775213425928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45950.775213425928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45950.775213425928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45950.775213425928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45950.775213425928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45950.775213425928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45950.775213425928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45950.775213425928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45950.775213425928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45950.775213425928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45950.775213425928</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45950.775213425928</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45950.775213425928</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45950.775213425928</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45950.775213425928</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45950.775213425928</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45950.775213425928</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45950.775213425928</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45950.775213425928</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45950.775213425928</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sheetData>
  <dataValidations count="2">
    <dataValidation allowBlank="1" showInputMessage="1" showErrorMessage="1" sqref="E1" xr:uid="{4D935161-CDD3-4592-B877-3FB59C99E142}"/>
    <dataValidation type="list" allowBlank="1" showInputMessage="1" showErrorMessage="1" sqref="E3:E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41" ca="1" si="0">IFERROR(NOW()-F2,"-")</f>
        <v>45950.775213425928</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45950.775213425928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45950.775213425928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45950.775213425928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45950.775213425928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45950.775213425928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45950.775213425928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45950.775213425928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45950.775213425928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45950.775213425928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45950.775213425928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45950.775213425928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45950.775213425928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45950.775213425928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45950.775213425928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45950.775213425928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45950.775213425928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45950.775213425928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45950.775213425928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45950.775213425928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45950.775213425928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45950.775213425928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45950.775213425928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45950.775213425928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45950.775213425928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45950.775213425928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45950.775213425928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45950.775213425928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45950.775213425928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45950.775213425928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45950.775213425928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45950.775213425928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45950.775213425928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45950.775213425928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45950.775213425928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45950.775213425928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45950.775213425928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45950.775213425928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45950.775213425928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45950.775213425928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45950.775213425928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45950.775213425928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45950.775213425928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45950.775213425928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45950.775213425928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45950.775213425928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45950.775213425928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45950.775213425928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45950.775213425928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45950.775213425928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45950.775213425928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45950.775213425928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45950.775213425928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45950.775213425928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45950.775213425928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45950.775213425928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45950.775213425928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45950.775213425928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45950.775213425928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45950.775213425928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45950.775213425928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45950.775213425928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45950.775213425928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45950.775213425928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45950.775213425928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45950.775213425928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45950.775213425928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45950.775213425928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45950.775213425928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45950.775213425928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45950.775213425928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45950.775213425928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45950.775213425928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45950.775213425928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45950.775213425928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45950.775213425928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45950.775213425928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45950.775213425928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45950.775213425928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45950.775213425928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45950.775213425928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45950.775213425928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45950.775213425928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45950.775213425928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45950.775213425928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45950.775213425928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45950.775213425928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45950.775213425928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45950.775213425928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45950.775213425928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45950.775213425928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45950.775213425928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45950.775213425928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45950.775213425928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45950.775213425928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45950.775213425928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45950.775213425928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45950.775213425928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45950.775213425928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45950.775213425928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45950.775213425928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45950.775213425928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45950.775213425928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45950.775213425928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45950.775213425928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45950.775213425928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45950.775213425928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45950.775213425928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45950.775213425928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45950.775213425928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45950.775213425928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45950.775213425928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45950.775213425928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45950.775213425928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45950.775213425928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45950.775213425928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45950.775213425928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45950.775213425928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45950.775213425928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45950.775213425928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45950.775213425928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45950.775213425928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45950.775213425928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45950.775213425928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45950.775213425928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45950.775213425928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45950.775213425928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45950.775213425928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45950.775213425928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45950.775213425928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45950.775213425928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45950.775213425928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45950.775213425928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45950.775213425928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45950.775213425928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45950.775213425928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45950.775213425928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45950.775213425928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45950.775213425928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45950.775213425928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45950.775213425928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45950.775213425928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45950.775213425928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45950.775213425928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45950.775213425928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45950.775213425928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45950.775213425928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45950.775213425928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45950.775213425928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45950.775213425928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45950.775213425928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45950.775213425928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45950.775213425928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45950.775213425928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45950.775213425928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45950.775213425928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45950.775213425928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45950.775213425928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45950.775213425928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45950.775213425928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45950.775213425928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45950.775213425928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45950.775213425928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45950.775213425928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45950.775213425928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45950.775213425928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45950.775213425928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45950.775213425928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45950.775213425928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45950.775213425928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45950.775213425928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45950.775213425928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45950.775213425928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45950.775213425928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45950.775213425928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45950.775213425928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45950.775213425928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45950.775213425928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45950.775213425928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45950.775213425928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45950.775213425928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45950.775213425928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45950.775213425928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45950.775213425928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45950.775213425928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45950.775213425928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45950.775213425928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45950.775213425928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45950.775213425928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45950.775213425928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45950.775213425928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45950.775213425928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45950.775213425928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45950.775213425928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45950.775213425928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45950.775213425928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45950.775213425928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45950.775213425928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45950.775213425928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45950.775213425928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45950.775213425928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45950.775213425928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45950.775213425928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45950.775213425928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45950.775213425928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45950.775213425928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45950.775213425928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45950.775213425928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45950.775213425928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45950.775213425928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45950.775213425928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45950.775213425928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45950.775213425928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45950.775213425928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45950.775213425928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45950.775213425928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45950.775213425928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45950.775213425928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45950.775213425928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45950.775213425928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45950.775213425928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45950.775213425928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45950.775213425928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45950.775213425928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45950.775213425928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45950.775213425928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45950.775213425928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45950.775213425928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45950.775213425928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45950.775213425928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45950.775213425928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45950.775213425928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45950.775213425928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45950.775213425928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45950.775213425928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45950.775213425928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45950.775213425928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45950.775213425928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45950.775213425928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45950.775213425928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45950.775213425928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45950.775213425928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45950.775213425928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45950.775213425928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45950.775213425928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45950.775213425928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45950.775213425928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45950.775213425928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45950.775213425928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45950.775213425928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45950.775213425928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45950.775213425928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45950.775213425928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45950.775213425928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45950.775213425928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45950.775213425928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45950.775213425928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45950.775213425928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45950.775213425928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45950.775213425928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45950.775213425928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45950.775213425928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45950.775213425928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45950.775213425928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45950.775213425928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45950.775213425928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45950.775213425928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45950.775213425928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45950.775213425928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45950.775213425928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45950.775213425928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45950.775213425928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45950.775213425928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45950.775213425928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45950.775213425928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45950.775213425928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45950.775213425928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45950.775213425928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45950.775213425928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45950.775213425928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45950.775213425928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45950.775213425928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45950.775213425928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45950.775213425928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45950.775213425928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45950.775213425928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45950.775213425928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45950.775213425928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45950.775213425928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45950.775213425928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45950.775213425928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45950.775213425928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45950.775213425928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45950.775213425928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45950.775213425928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45950.775213425928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45950.775213425928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45950.775213425928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45950.775213425928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45950.775213425928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45950.775213425928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45950.775213425928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45950.775213425928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45950.775213425928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45950.775213425928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45950.775213425928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45950.775213425928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45950.775213425928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45950.775213425928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45950.775213425928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45950.775213425928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45950.775213425928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45950.775213425928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45950.775213425928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45950.775213425928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45950.775213425928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45950.775213425928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45950.775213425928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45950.775213425928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45950.775213425928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45950.775213425928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45950.775213425928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45950.775213425928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45950.775213425928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45950.775213425928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45950.775213425928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45950.775213425928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45950.775213425928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45950.775213425928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45950.775213425928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45950.775213425928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45950.775213425928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45950.775213425928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45950.775213425928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45950.775213425928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45950.775213425928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45950.775213425928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45950.775213425928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45950.775213425928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45950.775213425928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45950.775213425928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45950.775213425928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45950.775213425928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45950.775213425928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45950.775213425928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45950.775213425928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45950.775213425928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45950.775213425928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45950.775213425928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45950.775213425928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45950.775213425928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45950.775213425928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45950.775213425928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45950.775213425928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45950.775213425928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45950.775213425928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45950.775213425928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45950.775213425928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45950.775213425928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45950.775213425928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45950.775213425928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45950.775213425928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45950.775213425928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45950.775213425928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45950.775213425928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45950.775213425928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45950.775213425928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45950.775213425928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45950.775213425928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45950.775213425928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45950.775213425928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45950.775213425928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45950.775213425928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45950.775213425928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45950.775213425928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45950.775213425928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45950.775213425928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45950.775213425928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45950.775213425928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45950.775213425928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45950.775213425928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45950.775213425928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45950.775213425928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45950.775213425928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45950.775213425928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45950.775213425928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45950.775213425928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45950.775213425928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45950.775213425928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45950.775213425928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45950.775213425928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45950.775213425928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45950.775213425928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45950.775213425928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45950.775213425928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45950.775213425928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45950.775213425928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45950.775213425928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45950.775213425928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45950.775213425928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45950.775213425928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45950.775213425928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45950.775213425928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45950.775213425928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45950.775213425928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45950.775213425928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45950.775213425928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45950.775213425928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45950.775213425928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45950.775213425928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45950.775213425928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45950.775213425928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45950.775213425928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45950.775213425928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45950.775213425928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45950.775213425928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45950.775213425928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45950.775213425928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45950.775213425928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45950.775213425928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45950.775213425928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45950.775213425928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45950.775213425928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45950.775213425928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45950.775213425928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45950.775213425928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45950.775213425928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45950.775213425928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45950.775213425928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45950.775213425928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45950.775213425928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45950.775213425928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45950.775213425928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45950.775213425928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45950.775213425928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45950.775213425928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45950.775213425928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45950.775213425928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45950.775213425928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45950.775213425928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45950.775213425928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45950.775213425928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45950.775213425928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45950.775213425928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45950.775213425928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45950.775213425928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45950.775213425928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45950.775213425928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45950.775213425928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45950.775213425928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45950.775213425928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45950.775213425928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45950.775213425928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45950.775213425928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45950.775213425928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45950.775213425928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45950.775213425928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45950.775213425928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45950.775213425928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45950.775213425928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45950.775213425928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45950.775213425928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45950.775213425928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45950.775213425928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45950.775213425928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45950.775213425928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45950.775213425928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45950.775213425928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45950.775213425928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45950.775213425928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45950.775213425928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45950.775213425928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45950.775213425928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45950.775213425928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45950.775213425928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45950.775213425928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45950.775213425928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45950.775213425928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45950.775213425928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45950.775213425928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45950.775213425928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45950.775213425928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45950.775213425928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45950.775213425928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45950.775213425928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45950.775213425928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45950.775213425928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45950.775213425928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45950.775213425928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45950.775213425928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45950.775213425928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45950.775213425928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45950.775213425928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45950.775213425928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45950.775213425928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45950.775213425928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45950.775213425928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45950.775213425928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45950.775213425928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45950.775213425928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45950.775213425928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45950.775213425928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45950.775213425928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45950.775213425928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45950.775213425928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45950.775213425928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45950.775213425928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45950.775213425928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45950.775213425928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45950.775213425928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45950.775213425928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45950.775213425928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45950.775213425928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45950.775213425928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45950.775213425928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45950.775213425928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45950.775213425928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45950.775213425928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45950.775213425928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45950.775213425928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45950.775213425928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45950.775213425928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45950.775213425928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45950.775213425928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45950.775213425928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45950.775213425928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45950.775213425928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45950.775213425928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45950.775213425928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45950.775213425928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45950.775213425928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45950.775213425928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45950.775213425928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45950.775213425928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45950.775213425928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45950.775213425928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45950.775213425928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45950.775213425928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45950.775213425928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45950.775213425928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45950.775213425928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45950.775213425928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45950.775213425928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45950.775213425928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45950.775213425928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45950.775213425928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45950.775213425928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45950.775213425928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45950.775213425928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45950.775213425928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45950.775213425928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45950.775213425928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45950.775213425928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45950.775213425928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45950.775213425928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45950.775213425928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45950.775213425928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45950.775213425928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45950.775213425928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45950.775213425928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45950.775213425928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45950.775213425928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45950.775213425928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45950.775213425928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45950.775213425928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45950.775213425928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45950.775213425928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45950.775213425928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45950.775213425928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45950.775213425928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45950.775213425928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45950.775213425928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45950.775213425928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45950.775213425928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45950.775213425928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45950.775213425928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45950.775213425928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45950.775213425928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45950.775213425928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45950.775213425928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45950.775213425928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45950.775213425928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45950.775213425928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45950.775213425928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45950.775213425928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45950.775213425928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45950.775213425928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45950.775213425928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45950.775213425928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45950.775213425928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45950.775213425928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45950.775213425928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45950.775213425928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45950.775213425928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45950.775213425928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45950.775213425928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45950.775213425928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45950.775213425928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45950.775213425928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45950.775213425928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45950.775213425928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45950.775213425928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45950.775213425928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45950.775213425928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45950.775213425928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45950.775213425928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45950.775213425928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45950.775213425928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45950.775213425928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45950.775213425928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45950.775213425928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45950.775213425928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45950.775213425928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45950.775213425928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45950.775213425928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45950.775213425928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45950.775213425928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45950.775213425928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45950.775213425928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45950.775213425928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45950.775213425928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45950.775213425928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45950.775213425928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45950.775213425928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45950.775213425928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45950.775213425928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45950.775213425928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45950.775213425928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45950.775213425928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45950.775213425928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45950.775213425928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45950.775213425928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45950.775213425928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45950.775213425928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45950.775213425928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45950.775213425928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45950.775213425928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45950.775213425928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45950.775213425928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45950.775213425928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45950.775213425928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45950.775213425928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45950.775213425928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45950.775213425928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45950.775213425928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45950.775213425928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45950.775213425928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45950.775213425928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45950.775213425928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45950.775213425928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45950.775213425928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45950.775213425928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45950.775213425928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45950.775213425928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45950.775213425928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45950.775213425928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45950.775213425928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45950.775213425928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45950.775213425928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45950.775213425928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45950.775213425928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45950.775213425928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45950.775213425928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45950.775213425928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45950.775213425928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45950.775213425928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45950.775213425928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45950.775213425928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45950.775213425928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45950.775213425928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45950.775213425928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45950.775213425928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45950.775213425928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45950.775213425928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45950.775213425928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45950.775213425928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45950.775213425928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45950.775213425928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45950.775213425928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45950.775213425928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45950.775213425928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45950.775213425928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45950.775213425928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45950.775213425928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45950.775213425928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45950.775213425928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45950.775213425928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45950.775213425928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45950.775213425928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45950.775213425928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45950.775213425928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45950.775213425928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45950.775213425928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45950.775213425928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45950.775213425928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45950.775213425928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45950.775213425928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45950.775213425928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45950.775213425928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45950.775213425928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45950.775213425928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45950.775213425928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45950.775213425928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45950.775213425928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45950.775213425928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45950.775213425928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45950.775213425928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45950.775213425928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45950.775213425928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45950.775213425928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45950.775213425928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45950.775213425928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45950.775213425928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45950.775213425928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45950.775213425928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45950.775213425928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45950.775213425928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45950.775213425928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45950.775213425928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45950.775213425928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45950.775213425928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45950.775213425928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45950.775213425928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45950.775213425928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45950.775213425928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45950.775213425928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45950.775213425928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45950.775213425928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45950.775213425928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45950.775213425928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45950.775213425928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45950.775213425928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45950.775213425928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45950.775213425928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45950.775213425928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45950.775213425928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45950.775213425928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45950.775213425928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45950.775213425928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45950.775213425928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45950.775213425928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45950.775213425928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45950.775213425928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45950.775213425928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45950.775213425928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45950.775213425928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45950.775213425928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45950.775213425928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45950.775213425928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45950.775213425928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45950.775213425928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45950.775213425928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45950.775213425928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45950.775213425928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45950.775213425928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45950.775213425928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45950.775213425928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45950.775213425928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45950.775213425928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45950.775213425928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45950.775213425928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45950.775213425928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45950.775213425928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45950.775213425928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45950.775213425928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45950.775213425928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45950.775213425928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45950.775213425928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45950.775213425928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45950.775213425928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45950.775213425928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45950.775213425928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45950.775213425928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45950.775213425928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45950.775213425928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45950.775213425928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45950.775213425928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45950.775213425928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45950.775213425928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45950.775213425928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45950.775213425928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45950.775213425928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45950.775213425928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45950.775213425928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45950.775213425928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45950.775213425928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45950.775213425928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45950.775213425928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45950.775213425928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45950.775213425928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45950.775213425928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45950.775213425928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45950.775213425928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45950.775213425928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45950.775213425928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45950.775213425928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45950.775213425928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45950.775213425928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45950.775213425928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45950.775213425928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45950.775213425928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45950.775213425928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45950.775213425928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45950.775213425928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45950.775213425928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45950.775213425928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45950.775213425928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45950.775213425928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45950.775213425928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45950.775213425928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45950.775213425928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45950.775213425928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45950.775213425928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45950.775213425928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45950.775213425928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45950.775213425928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45950.775213425928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45950.775213425928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45950.775213425928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45950.775213425928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45950.775213425928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45950.775213425928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45950.775213425928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45950.775213425928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45950.775213425928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45950.775213425928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45950.775213425928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45950.775213425928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45950.775213425928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45950.775213425928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45950.775213425928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45950.775213425928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45950.775213425928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45950.775213425928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45950.775213425928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45950.775213425928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45950.775213425928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45950.775213425928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45950.775213425928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45950.775213425928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45950.775213425928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45950.775213425928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45950.775213425928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45950.775213425928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45950.775213425928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45950.775213425928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45950.775213425928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45950.775213425928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45950.775213425928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45950.775213425928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45950.775213425928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45950.775213425928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45950.775213425928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45950.775213425928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45950.775213425928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45950.775213425928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45950.775213425928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45950.775213425928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45950.775213425928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45950.775213425928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45950.775213425928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45950.775213425928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45950.775213425928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45950.775213425928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45950.775213425928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45950.775213425928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45950.775213425928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45950.775213425928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45950.775213425928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45950.775213425928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45950.775213425928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45950.775213425928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45950.775213425928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45950.775213425928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45950.775213425928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45950.775213425928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45950.775213425928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45950.775213425928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45950.775213425928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45950.775213425928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45950.775213425928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45950.775213425928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45950.775213425928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45950.775213425928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45950.775213425928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45950.775213425928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45950.775213425928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45950.775213425928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45950.775213425928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45950.775213425928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45950.775213425928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45950.775213425928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45950.775213425928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45950.775213425928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45950.775213425928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45950.775213425928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45950.775213425928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45950.775213425928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45950.775213425928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45950.775213425928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45950.775213425928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45950.775213425928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45950.775213425928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45950.775213425928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45950.775213425928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45950.775213425928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45950.775213425928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45950.775213425928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45950.775213425928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45950.775213425928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45950.775213425928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45950.775213425928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45950.775213425928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45950.775213425928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45950.775213425928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45950.775213425928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45950.775213425928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45950.775213425928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45950.775213425928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45950.775213425928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45950.775213425928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45950.775213425928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45950.775213425928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45950.775213425928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45950.775213425928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45950.775213425928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45950.775213425928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45950.775213425928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45950.775213425928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45950.775213425928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45950.775213425928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45950.775213425928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45950.775213425928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45950.775213425928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45950.775213425928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45950.775213425928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45950.775213425928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45950.775213425928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45950.775213425928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45950.775213425928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45950.775213425928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45950.775213425928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45950.775213425928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45950.775213425928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45950.775213425928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45950.775213425928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45950.775213425928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45950.775213425928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45950.775213425928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45950.775213425928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45950.775213425928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45950.775213425928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45950.775213425928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45950.775213425928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45950.775213425928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45950.775213425928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45950.775213425928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45950.775213425928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45950.775213425928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45950.775213425928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45950.775213425928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45950.775213425928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45950.775213425928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45950.775213425928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45950.775213425928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45950.775213425928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45950.775213425928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45950.775213425928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45950.775213425928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45950.775213425928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45950.775213425928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45950.775213425928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45950.775213425928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45950.775213425928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45950.775213425928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45950.775213425928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45950.775213425928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45950.775213425928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45950.775213425928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45950.775213425928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45950.775213425928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45950.775213425928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45950.775213425928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45950.775213425928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45950.775213425928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45950.775213425928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45950.775213425928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45950.775213425928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45950.775213425928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45950.775213425928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45950.775213425928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45950.775213425928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45950.775213425928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45950.775213425928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45950.775213425928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45950.775213425928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45950.775213425928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45950.775213425928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45950.775213425928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45950.775213425928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45950.775213425928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45950.775213425928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45950.775213425928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45950.775213425928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45950.775213425928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45950.775213425928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45950.775213425928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45950.775213425928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45950.775213425928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45950.775213425928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45950.775213425928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45950.775213425928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45950.775213425928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45950.775213425928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45950.775213425928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45950.775213425928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45950.775213425928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45950.775213425928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45950.775213425928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45950.775213425928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45950.775213425928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45950.775213425928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45950.775213425928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45950.775213425928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45950.775213425928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45950.775213425928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45950.775213425928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45950.775213425928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45950.775213425928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45950.775213425928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45950.775213425928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45950.775213425928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45950.775213425928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45950.775213425928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45950.775213425928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45950.775213425928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45950.775213425928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45950.775213425928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45950.775213425928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45950.775213425928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45950.775213425928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45950.775213425928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45950.775213425928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45950.775213425928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45950.775213425928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45950.775213425928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45950.775213425928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45950.775213425928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45950.775213425928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45950.775213425928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45950.775213425928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45950.775213425928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45950.775213425928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45950.775213425928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45950.775213425928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45950.775213425928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45950.775213425928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45950.775213425928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45950.775213425928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45950.775213425928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45950.775213425928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45950.775213425928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45950.775213425928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45950.775213425928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45950.775213425928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45950.775213425928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45950.775213425928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45950.775213425928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45950.775213425928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45950.775213425928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45950.775213425928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45950.775213425928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45950.775213425928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45950.775213425928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45950.775213425928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45950.775213425928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45950.775213425928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45950.775213425928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45950.775213425928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45950.775213425928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45950.775213425928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45950.775213425928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45950.775213425928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45950.775213425928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45950.775213425928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45950.775213425928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45950.775213425928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45950.775213425928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45950.775213425928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45950.775213425928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45950.775213425928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45950.775213425928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45950.775213425928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45950.775213425928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45950.775213425928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45950.775213425928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45950.775213425928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45950.775213425928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45950.775213425928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45950.775213425928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45950.775213425928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45950.775213425928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45950.775213425928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45950.775213425928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45950.775213425928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45950.775213425928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45950.775213425928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45950.775213425928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45950.775213425928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45950.775213425928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45950.775213425928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45950.775213425928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45950.775213425928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45950.775213425928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45950.775213425928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45950.775213425928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45950.775213425928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45950.775213425928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45950.775213425928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45950.775213425928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45950.775213425928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45950.775213425928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45950.775213425928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45950.775213425928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45950.775213425928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45950.775213425928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45950.775213425928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45950.775213425928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45950.775213425928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45950.775213425928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45950.775213425928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45950.775213425928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45950.775213425928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45950.775213425928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45950.775213425928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45950.775213425928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45950.775213425928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45950.775213425928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45950.775213425928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45950.775213425928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45950.775213425928</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45950.775213425928</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45950.775213425928</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247.29449583333189</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95"/>
      <c r="E3" s="100"/>
      <c r="F3" s="125"/>
      <c r="G3" s="126">
        <f ca="1">IFERROR(NOW()-F3,"")</f>
        <v>45950.775213425928</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45950.775213425928</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45950.775213425928</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45950.775213425928</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24"/>
      <c r="F7" s="125"/>
      <c r="G7" s="126">
        <f ca="1">IFERROR(NOW()-F7,"")</f>
        <v>45950.775213425928</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24"/>
      <c r="F8" s="125"/>
      <c r="G8" s="126">
        <f ca="1">IFERROR(NOW()-F8,"")</f>
        <v>45950.775213425928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45950.775213425928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45950.775213425928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45950.775213425928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45950.775213425928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45950.775213425928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45950.775213425928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45950.775213425928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45950.775213425928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45950.775213425928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45950.775213425928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45950.775213425928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45950.775213425928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45950.775213425928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45950.775213425928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45950.775213425928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45950.775213425928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45950.775213425928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45950.775213425928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45950.775213425928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45950.775213425928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45950.775213425928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45950.775213425928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45950.775213425928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45950.775213425928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45950.775213425928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45950.775213425928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45950.775213425928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45950.775213425928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45950.775213425928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45950.775213425928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45950.775213425928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45950.775213425928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45950.775213425928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45950.775213425928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45950.775213425928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45950.775213425928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45950.775213425928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45950.775213425928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45950.775213425928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45950.775213425928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45950.775213425928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45950.775213425928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45950.775213425928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45950.775213425928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45950.775213425928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45950.775213425928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45950.775213425928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45950.775213425928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45950.775213425928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45950.775213425928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45950.775213425928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45950.775213425928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45950.775213425928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45950.775213425928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45950.775213425928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45950.775213425928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45950.775213425928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45950.775213425928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45950.775213425928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45950.775213425928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45950.775213425928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45950.775213425928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45950.775213425928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45950.775213425928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45950.775213425928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45950.775213425928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45950.775213425928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45950.775213425928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45950.775213425928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45950.775213425928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45950.775213425928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45950.775213425928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45950.775213425928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45950.775213425928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45950.775213425928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45950.775213425928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45950.775213425928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45950.775213425928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45950.775213425928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45950.775213425928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45950.775213425928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45950.775213425928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45950.775213425928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45950.775213425928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45950.775213425928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45950.775213425928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45950.775213425928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45950.775213425928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45950.775213425928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45950.775213425928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45950.775213425928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45950.775213425928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45950.775213425928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45950.775213425928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45950.775213425928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45950.775213425928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45950.775213425928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45950.775213425928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45950.775213425928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45950.775213425928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45950.775213425928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45950.775213425928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45950.775213425928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45950.775213425928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45950.775213425928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45950.775213425928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45950.775213425928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45950.775213425928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45950.775213425928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45950.775213425928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45950.775213425928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45950.775213425928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45950.775213425928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45950.775213425928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45950.775213425928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45950.775213425928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45950.775213425928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45950.775213425928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45950.775213425928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45950.775213425928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45950.775213425928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45950.775213425928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45950.775213425928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45950.775213425928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45950.775213425928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45950.775213425928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45950.775213425928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45950.775213425928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45950.775213425928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45950.775213425928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45950.775213425928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45950.775213425928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45950.775213425928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45950.775213425928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45950.775213425928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45950.775213425928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45950.775213425928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45950.775213425928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45950.775213425928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45950.775213425928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45950.775213425928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45950.775213425928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45950.775213425928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45950.775213425928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45950.775213425928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45950.775213425928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45950.775213425928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45950.775213425928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45950.775213425928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45950.775213425928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45950.775213425928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45950.775213425928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45950.775213425928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45950.775213425928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45950.775213425928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45950.775213425928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45950.775213425928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45950.775213425928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45950.775213425928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45950.775213425928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45950.775213425928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45950.775213425928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45950.775213425928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45950.775213425928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45950.775213425928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45950.775213425928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45950.775213425928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45950.775213425928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45950.775213425928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45950.775213425928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45950.775213425928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45950.775213425928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45950.775213425928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45950.775213425928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45950.775213425928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45950.775213425928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45950.775213425928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45950.775213425928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45950.775213425928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45950.775213425928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45950.775213425928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45950.775213425928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45950.775213425928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45950.775213425928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45950.775213425928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45950.775213425928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45950.775213425928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45950.775213425928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45950.775213425928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45950.775213425928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45950.775213425928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45950.775213425928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45950.775213425928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45950.775213425928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45950.775213425928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45950.775213425928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45950.775213425928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45950.775213425928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45950.775213425928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45950.775213425928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45950.775213425928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45950.775213425928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45950.775213425928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45950.775213425928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45950.775213425928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45950.775213425928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45950.775213425928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45950.775213425928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45950.775213425928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45950.775213425928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45950.775213425928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45950.775213425928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45950.775213425928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45950.775213425928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45950.775213425928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45950.775213425928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45950.775213425928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45950.775213425928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45950.775213425928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45950.775213425928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45950.775213425928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45950.775213425928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45950.775213425928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45950.775213425928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45950.775213425928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45950.775213425928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45950.775213425928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45950.775213425928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45950.775213425928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45950.775213425928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45950.775213425928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45950.775213425928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45950.775213425928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45950.775213425928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45950.775213425928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45950.775213425928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45950.775213425928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45950.775213425928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45950.775213425928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45950.775213425928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45950.775213425928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45950.775213425928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45950.775213425928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45950.775213425928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45950.775213425928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45950.775213425928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45950.775213425928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45950.775213425928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45950.775213425928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45950.775213425928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45950.775213425928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45950.775213425928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45950.775213425928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45950.775213425928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45950.775213425928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45950.775213425928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45950.775213425928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45950.775213425928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45950.775213425928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45950.775213425928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45950.775213425928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45950.775213425928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45950.775213425928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45950.775213425928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45950.775213425928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45950.775213425928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45950.775213425928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45950.775213425928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45950.775213425928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45950.775213425928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45950.775213425928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45950.775213425928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45950.775213425928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45950.775213425928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45950.775213425928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45950.775213425928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45950.775213425928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45950.775213425928</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45950.775213425928</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45950.775213425928</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45950.775213425928</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45950.775213425928</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45950.775213425928</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45950.775213425928</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45950.775213425928</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45950.775213425928</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45950.775213425928</v>
      </c>
      <c r="H295" s="125"/>
      <c r="I295" s="121" t="str">
        <f>IFERROR(VLOOKUP(D295,DB!A:F,6,0),"")</f>
        <v/>
      </c>
      <c r="J295" s="121" t="str">
        <f>IFERROR(VLOOKUP(D295,DB!A:G,7,0),"")</f>
        <v/>
      </c>
      <c r="K295" s="127"/>
      <c r="L295" s="123" t="str">
        <f>IFERROR(VLOOKUP(D295,DB!A:I,9,0),"")</f>
        <v/>
      </c>
    </row>
    <row r="296" spans="1:12" ht="15" customHeight="1">
      <c r="A296" s="128"/>
      <c r="B296" s="128" t="str">
        <f>IFERROR(VLOOKUP(D296,DB!A:K,11,0),"")</f>
        <v/>
      </c>
      <c r="C296" s="129"/>
      <c r="D296" s="130"/>
      <c r="E296" s="131"/>
      <c r="F296" s="132"/>
      <c r="G296" s="133">
        <f ca="1">IFERROR(NOW()-F296,"")</f>
        <v>45950.775213425928</v>
      </c>
      <c r="H296" s="132"/>
      <c r="I296" s="128" t="str">
        <f>IFERROR(VLOOKUP(D296,DB!A:F,6,0),"")</f>
        <v/>
      </c>
      <c r="J296" s="128" t="str">
        <f>IFERROR(VLOOKUP(D296,DB!A:G,7,0),"")</f>
        <v/>
      </c>
      <c r="K296" s="134"/>
      <c r="L296" s="130" t="str">
        <f>IFERROR(VLOOKUP(D296,DB!A:I,9,0),"")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6"/>
  <sheetViews>
    <sheetView workbookViewId="0">
      <selection activeCell="A6" sqref="A6:X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39090</v>
      </c>
      <c r="B2" s="37" t="str">
        <f>IFERROR(VLOOKUP(D2,DB!A:K,11,0),"")</f>
        <v>R5</v>
      </c>
      <c r="C2" s="37">
        <v>3</v>
      </c>
      <c r="D2" s="120" t="s">
        <v>36034</v>
      </c>
      <c r="E2" s="37" t="s">
        <v>38998</v>
      </c>
      <c r="F2" s="38">
        <v>45891.832060185188</v>
      </c>
      <c r="G2" s="146">
        <f ca="1">IFERROR(NOW()-F2,"")</f>
        <v>58.943153240739775</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24.58633611111145</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6.0036393518530531</v>
      </c>
      <c r="H4" s="38">
        <v>45944.676192129627</v>
      </c>
      <c r="I4" s="37" t="str">
        <f>IFERROR(VLOOKUP(D4,DB!A:F,6,0),"")</f>
        <v>SCECO</v>
      </c>
      <c r="J4" s="37" t="str">
        <f>IFERROR(VLOOKUP(D4,DB!A:G,7,0),"")</f>
        <v>Dead</v>
      </c>
      <c r="K4" s="37" t="s">
        <v>39095</v>
      </c>
      <c r="L4" s="37" t="str">
        <f>IFERROR(VLOOKUP(D4,DB!A:I,9,0),"")</f>
        <v>Latis</v>
      </c>
    </row>
    <row r="5" spans="1:13" ht="30.75">
      <c r="A5" s="159" t="s">
        <v>39096</v>
      </c>
      <c r="B5" s="159" t="str">
        <f>IFERROR(VLOOKUP(D5,DB!A:K,11,0),"")</f>
        <v>R5</v>
      </c>
      <c r="C5" s="159">
        <v>1</v>
      </c>
      <c r="D5" s="159" t="s">
        <v>34781</v>
      </c>
      <c r="E5" s="159" t="s">
        <v>39079</v>
      </c>
      <c r="F5" s="160">
        <v>45948.661111111112</v>
      </c>
      <c r="G5" s="161">
        <f ca="1">IFERROR(NOW()-F5,"")</f>
        <v>2.1141023148156819</v>
      </c>
      <c r="H5" s="160">
        <v>45948.661111111112</v>
      </c>
      <c r="I5" s="159" t="str">
        <f>IFERROR(VLOOKUP(D5,DB!A:F,6,0),"")</f>
        <v>SCECO</v>
      </c>
      <c r="J5" s="159" t="str">
        <f>IFERROR(VLOOKUP(D5,DB!A:G,7,0),"")</f>
        <v>Dead</v>
      </c>
      <c r="K5" s="159" t="s">
        <v>39097</v>
      </c>
      <c r="L5" s="159" t="str">
        <f>IFERROR(VLOOKUP(D5,DB!A:I,9,0),"")</f>
        <v>Latis</v>
      </c>
    </row>
    <row r="6" spans="1:13" ht="15">
      <c r="A6" s="159"/>
      <c r="B6" s="159" t="str">
        <f>IFERROR(VLOOKUP(D6,DB!A:K,11,0),"")</f>
        <v/>
      </c>
      <c r="C6" s="159"/>
      <c r="D6"/>
      <c r="E6" s="159"/>
      <c r="F6" s="160"/>
      <c r="G6" s="161">
        <f ca="1">IFERROR(NOW()-F6,"")</f>
        <v>45950.775213425928</v>
      </c>
      <c r="H6" s="160"/>
      <c r="I6" s="159" t="str">
        <f>IFERROR(VLOOKUP(D6,DB!A:F,6,0),"")</f>
        <v/>
      </c>
      <c r="J6" s="159" t="str">
        <f>IFERROR(VLOOKUP(D6,DB!A:G,7,0),"")</f>
        <v/>
      </c>
      <c r="K6" s="159"/>
      <c r="L6" s="159" t="str">
        <f>IFERROR(VLOOKUP(D6,DB!A:I,9,0),"")</f>
        <v/>
      </c>
    </row>
    <row r="7" spans="1:13" ht="15">
      <c r="A7" s="159"/>
      <c r="B7" s="159" t="str">
        <f>IFERROR(VLOOKUP(D7,DB!A:K,11,0),"")</f>
        <v/>
      </c>
      <c r="C7" s="159"/>
      <c r="D7" s="162"/>
      <c r="E7" s="159"/>
      <c r="F7" s="160"/>
      <c r="G7" s="161">
        <f ca="1">IFERROR(NOW()-F7,"")</f>
        <v>45950.775213425928</v>
      </c>
      <c r="H7" s="160"/>
      <c r="I7" s="159" t="str">
        <f>IFERROR(VLOOKUP(D7,DB!A:F,6,0),"")</f>
        <v/>
      </c>
      <c r="J7" s="159" t="str">
        <f>IFERROR(VLOOKUP(D7,DB!A:G,7,0),"")</f>
        <v/>
      </c>
      <c r="K7" s="159"/>
      <c r="L7" s="159" t="str">
        <f>IFERROR(VLOOKUP(D7,DB!A:I,9,0),"")</f>
        <v/>
      </c>
    </row>
    <row r="8" spans="1:13" ht="15">
      <c r="A8" s="159"/>
      <c r="B8" s="159" t="str">
        <f>IFERROR(VLOOKUP(D8,DB!A:K,11,0),"")</f>
        <v/>
      </c>
      <c r="C8" s="159"/>
      <c r="D8"/>
      <c r="E8" s="159"/>
      <c r="F8" s="160"/>
      <c r="G8" s="161">
        <f ca="1">IFERROR(NOW()-F8,"")</f>
        <v>45950.775213425928</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45950.775213425928</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45950.775213425928</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45950.775213425928</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45950.775213425928</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45950.775213425928</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45950.775213425928</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45950.775213425928</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45950.775213425928</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45950.775213425928</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45950.775213425928</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45950.775213425928</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45950.775213425928</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45950.775213425928</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45950.775213425928</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45950.775213425928</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45950.775213425928</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45950.775213310182</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45950.775213310182</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45950.775213310182</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45950.775213310182</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45950.775213425928</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45950.775213425928</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45950.775213425928</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45950.775213425928</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45950.775213425928</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45950.775213425928</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45950.775213425928</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45950.775213425928</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45950.775213425928</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45950.775213425928</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45950.775213425928</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45950.775213425928</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45950.775213425928</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45950.775213425928</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45950.775213425928</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45950.775213425928</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45950.775213425928</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45950.775213425928</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45950.775213425928</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45950.775213425928</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45950.775213425928</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45950.775213425928</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45950.775213425928</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45950.775213425928</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45950.775213425928</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45950.775213425928</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45950.775213425928</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45950.775213425928</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45950.775213425928</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45950.775213425928</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45950.775213425928</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45950.775213425928</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45950.775213425928</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45950.775213425928</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45950.775213425928</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45950.775213425928</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45950.775213425928</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45950.775213425928</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45950.775213425928</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45950.775213425928</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45950.775213425928</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45950.775213425928</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45950.775213425928</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45950.775213425928</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45950.775213425928</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45950.775213425928</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45950.775213425928</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45950.775213425928</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45950.775213425928</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45950.775213425928</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45950.775213425928</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45950.775213425928</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45950.775213425928</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45950.775213425928</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45950.775213425928</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45950.775213425928</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45950.775213425928</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45950.775213425928</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45950.775213425928</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45950.775213425928</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45950.775213425928</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45950.775213425928</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45950.775213425928</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45950.775213425928</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45950.775213425928</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45950.775213425928</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45950.775213425928</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45950.775213425928</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45950.775213425928</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45950.775213425928</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45950.775213425928</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45950.775213425928</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45950.775213425928</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45950.775213425928</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45950.775213425928</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45950.775213425928</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45950.775213425928</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45950.775213425928</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45950.775213425928</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45950.775213425928</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45950.775213425928</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45950.775213425928</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45950.775213425928</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45950.775213425928</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45950.775213425928</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45950.775213425928</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45950.775213425928</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45950.775213425928</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45950.775213425928</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45950.775213425928</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45950.775213425928</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45950.775213425928</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45950.775213425928</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45950.775213425928</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45950.775213425928</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45950.775213425928</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45950.775213425928</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45950.775213425928</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45950.775213425928</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45950.775213425928</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45950.775213425928</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45950.775213425928</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45950.775213425928</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45950.775213425928</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45950.775213425928</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45950.775213425928</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45950.775213425928</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45950.775213425928</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45950.775213425928</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45950.775213425928</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45950.775213425928</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45950.775213425928</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45950.775213425928</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45950.775213425928</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45950.775213425928</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45950.775213425928</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45950.775213425928</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45950.775213425928</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45950.775213425928</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45950.775213425928</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45950.775213425928</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45950.775213425928</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45950.775213425928</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45950.775213425928</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45950.775213425928</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45950.775213425928</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45950.775213425928</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45950.775213425928</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45950.775213425928</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45950.775213425928</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45950.775213425928</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45950.775213425928</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45950.775213425928</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45950.775213425928</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45950.775213425928</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45950.775213425928</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45950.775213425928</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45950.775213425928</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45950.775213425928</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45950.775213425928</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45950.775213425928</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45950.775213425928</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45950.775213425928</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45950.775213425928</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45950.775213425928</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45950.775213425928</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45950.775213425928</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45950.775213425928</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45950.775213425928</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45950.775213425928</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45950.775213425928</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45950.775213425928</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45950.775213425928</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45950.775213425928</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45950.775213425928</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45950.775213425928</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45950.775213425928</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45950.775213425928</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45950.775213425928</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45950.775213425928</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45950.775213425928</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45950.775213425928</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45950.775213425928</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45950.775213425928</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45950.775213425928</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45950.775213425928</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45950.775213425928</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45950.775213425928</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45950.775213425928</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45950.775213425928</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45950.775213425928</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45950.775213425928</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45950.775213425928</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45950.775213425928</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45950.775213425928</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45950.775213425928</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45950.775213425928</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45950.775213425928</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45950.775213425928</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45950.775213425928</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45950.775213425928</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45950.775213425928</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45950.775213425928</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45950.775213425928</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45950.775213425928</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45950.775213425928</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45950.775213425928</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45950.775213425928</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45950.775213425928</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45950.775213425928</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45950.775213425928</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45950.775213425928</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45950.775213425928</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45950.775213425928</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45950.775213425928</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45950.775213425928</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45950.775213425928</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45950.775213425928</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45950.775213425928</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45950.775213425928</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45950.775213425928</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45950.775213425928</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45950.775213425928</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45950.775213425928</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45950.775213425928</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45950.775213425928</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45950.775213425928</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45950.775213425928</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45950.775213425928</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45950.775213425928</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45950.775213425928</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45950.775213425928</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45950.775213425928</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45950.775213425928</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45950.775213425928</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45950.775213425928</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45950.775213425928</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45950.775213425928</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45950.775213425928</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45950.775213425928</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45950.775213425928</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45950.775213425928</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45950.775213425928</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45950.775213425928</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45950.775213425928</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45950.775213425928</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45950.775213425928</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45950.775213425928</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45950.775213425928</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45950.775213425928</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45950.775213425928</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45950.775213425928</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45950.775213425928</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45950.775213425928</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45950.775213425928</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45950.775213425928</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45950.775213425928</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45950.775213425928</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45950.775213425928</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45950.775213425928</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45950.775213425928</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45950.775213425928</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45950.775213425928</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45950.775213425928</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45950.775213425928</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45950.775213425928</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45950.775213425928</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45950.775213425928</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45950.775213425928</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45950.775213425928</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45950.775213425928</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45950.775213425928</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45950.775213425928</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45950.775213425928</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45950.775213425928</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45950.775213425928</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45950.775213425928</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45950.775213425928</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45950.775213425928</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45950.775213425928</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45950.775213425928</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45950.775213425928</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45950.775213425928</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45950.775213425928</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45950.775213425928</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45950.775213425928</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45950.775213425928</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45950.775213425928</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45950.775213425928</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45950.775213425928</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45950.775213425928</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45950.775213425928</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45950.775213425928</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45950.775213425928</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45950.775213425928</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45950.775213425928</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45950.775213425928</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45950.775213425928</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45950.775213425928</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45950.775213425928</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45950.775213425928</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45950.775213425928</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45950.775213425928</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45950.775213425928</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45950.775213425928</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45950.775213425928</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45950.775213425928</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45950.775213425928</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45950.775213425928</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45950.775213425928</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45950.775213425928</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45950.775213425928</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45950.775213425928</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45950.775213425928</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45950.775213425928</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45950.775213425928</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45950.775213425928</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45950.775213425928</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45950.775213425928</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45950.775213425928</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45950.775213425928</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45950.775213425928</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45950.775213425928</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45950.775213425928</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45950.775213425928</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45950.775213425928</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45950.775213425928</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45950.775213425928</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45950.775213425928</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45950.775213425928</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45950.775213425928</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45950.775213425928</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45950.775213425928</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45950.775213425928</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45950.775213425928</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45950.775213425928</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45950.775213425928</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45950.775213425928</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45950.775213425928</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45950.775213425928</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45950.775213425928</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45950.775213425928</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45950.775213425928</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45950.775213425928</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45950.775213425928</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45950.775213425928</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45950.775213425928</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45950.775213425928</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45950.775213425928</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45950.775213425928</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45950.775213425928</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45950.775213425928</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45950.775213425928</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45950.775213425928</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45950.775213425928</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45950.775213425928</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45950.775213425928</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45950.775213425928</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45950.775213425928</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45950.775213425928</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45950.775213425928</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45950.775213425928</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45950.775213425928</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45950.775213425928</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45950.775213425928</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45950.775213425928</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45950.775213425928</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45950.775213425928</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45950.775213425928</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45950.775213425928</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45950.775213425928</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45950.775213425928</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45950.775213425928</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45950.775213425928</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45950.775213425928</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45950.775213425928</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45950.775213425928</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45950.775213425928</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45950.775213425928</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45950.775213425928</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45950.775213425928</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45950.775213425928</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45950.775213425928</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45950.775213425928</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45950.775213425928</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45950.775213425928</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45950.775213425928</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45950.775213425928</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45950.775213425928</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45950.775213425928</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45950.775213425928</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45950.775213425928</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45950.775213425928</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45950.775213425928</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45950.775213425928</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45950.775213425928</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45950.775213425928</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45950.775213425928</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45950.775213425928</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45950.775213425928</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45950.775213425928</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45950.775213425928</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45950.775213425928</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45950.775213425928</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45950.775213425928</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45950.775213425928</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45950.775213425928</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45950.775213425928</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45950.775213425928</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45950.775213425928</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45950.775213425928</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45950.775213425928</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45950.775213425928</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45950.775213425928</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45950.775213425928</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45950.775213425928</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45950.775213425928</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45950.775213425928</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45950.775213425928</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45950.775213425928</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45950.775213425928</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45950.775213425928</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45950.775213425928</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45950.775213425928</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45950.775213425928</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45950.775213425928</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45950.775213425928</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45950.775213425928</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45950.775213425928</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45950.775213425928</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45950.775213425928</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45950.775213425928</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45950.775213425928</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45950.775213425928</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45950.775213425928</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45950.775213425928</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45950.775213425928</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45950.775213425928</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45950.775213425928</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45950.775213425928</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45950.775213425928</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45950.775213425928</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45950.775213425928</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45950.775213425928</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45950.775213425928</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45950.775213425928</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45950.775213425928</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45950.775213425928</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45950.775213425928</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45950.775213425928</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45950.775213425928</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45950.775213425928</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45950.775213425928</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45950.775213425928</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45950.775213425928</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45950.775213425928</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45950.775213425928</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45950.775213425928</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45950.775213425928</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45950.775213425928</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45950.775213425928</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45950.775213425928</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45950.775213425928</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45950.775213425928</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45950.775213425928</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45950.775213425928</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45950.775213425928</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45950.775213425928</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45950.775213425928</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45950.775213425928</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45950.775213425928</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45950.775213425928</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45950.775213425928</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45950.775213425928</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45950.775213425928</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45950.775213425928</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45950.775213425928</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45950.775213425928</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45950.775213425928</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45950.775213425928</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45950.775213425928</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45950.775213425928</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45950.775213425928</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45950.775213425928</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45950.775213425928</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45950.775213425928</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45950.775213425928</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45950.775213425928</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45950.775213425928</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45950.775213425928</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45950.775213425928</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45950.775213425928</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45950.775213425928</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45950.775213425928</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45950.775213425928</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45950.775213425928</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45950.775213425928</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45950.775213425928</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45950.775213425928</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45950.775213425928</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45950.775213425928</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45950.775213425928</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45950.775213425928</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45950.775213425928</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45950.775213425928</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45950.775213425928</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45950.775213425928</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45950.775213425928</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45950.775213425928</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45950.775213425928</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45950.775213425928</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45950.775213425928</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45950.775213425928</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45950.775213425928</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45950.775213425928</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45950.775213425928</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45950.775213425928</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45950.775213425928</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45950.775213425928</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45950.775213425928</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45950.775213425928</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45950.775213425928</v>
      </c>
      <c r="H530" s="160"/>
      <c r="I530" s="159" t="str">
        <f>IFERROR(VLOOKUP(D530,DB!A:F,6,0),"")</f>
        <v/>
      </c>
      <c r="J530" s="159" t="str">
        <f>IFERROR(VLOOKUP(D530,DB!A:G,7,0),"")</f>
        <v/>
      </c>
      <c r="K530" s="159"/>
      <c r="L530" s="159" t="str">
        <f>IFERROR(VLOOKUP(D530,DB!A:I,9,0),"")</f>
        <v/>
      </c>
    </row>
    <row r="531" spans="1:12" ht="15"/>
    <row r="532" spans="1:12" ht="15"/>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40" ht="15"/>
    <row r="641" ht="15"/>
    <row r="643" ht="15"/>
    <row r="644" ht="15"/>
    <row r="645" ht="15"/>
    <row r="646" ht="15"/>
    <row r="648" ht="15"/>
    <row r="649" ht="15"/>
    <row r="656" ht="15"/>
    <row r="657" ht="15"/>
    <row r="658" ht="15"/>
    <row r="659" ht="15"/>
    <row r="660" ht="15"/>
    <row r="661" ht="15"/>
    <row r="664" ht="15"/>
    <row r="665" ht="15"/>
    <row r="666" ht="15"/>
    <row r="667" ht="15"/>
    <row r="668" ht="15"/>
    <row r="669" ht="15"/>
    <row r="670" ht="15"/>
    <row r="671" ht="15"/>
    <row r="672" ht="15"/>
    <row r="673" ht="15"/>
    <row r="674" ht="15"/>
    <row r="675"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1" ht="15"/>
    <row r="732" ht="15"/>
    <row r="769" ht="15"/>
    <row r="770" ht="15"/>
    <row r="771" ht="15"/>
    <row r="772" ht="15"/>
    <row r="773" ht="15"/>
    <row r="774" ht="15"/>
    <row r="775" ht="15"/>
    <row r="776" ht="15"/>
    <row r="777" ht="15"/>
    <row r="778"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1" ht="15"/>
    <row r="863" ht="15"/>
    <row r="864"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7" ht="15"/>
    <row r="898" ht="15"/>
    <row r="1068" ht="15"/>
    <row r="1069" ht="15"/>
    <row r="1070" ht="15"/>
    <row r="1071" ht="15"/>
    <row r="1072" ht="15"/>
    <row r="1073" ht="15"/>
    <row r="1079"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6" ht="15"/>
    <row r="1137" ht="15"/>
    <row r="1143" ht="15"/>
    <row r="1144" ht="15"/>
    <row r="1146" ht="15"/>
    <row r="1147" ht="15"/>
    <row r="1148" ht="15"/>
    <row r="1149" ht="15"/>
    <row r="1150" ht="15"/>
    <row r="1151" ht="15"/>
    <row r="1152" ht="15"/>
    <row r="1154" ht="15"/>
    <row r="1155" ht="15"/>
    <row r="1156"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5" ht="15"/>
    <row r="1226" ht="15"/>
    <row r="1227" ht="15"/>
    <row r="1228" ht="15"/>
    <row r="1229" ht="15"/>
    <row r="1230" ht="15"/>
    <row r="1231"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1" ht="15"/>
    <row r="1254" ht="15"/>
    <row r="1255" ht="15"/>
    <row r="1256" ht="15"/>
    <row r="1257" ht="15"/>
    <row r="1258" ht="15"/>
    <row r="1259" ht="15"/>
    <row r="1260" ht="15"/>
    <row r="1262" ht="15"/>
    <row r="1263" ht="15"/>
    <row r="1264" ht="15"/>
    <row r="1265" ht="15"/>
    <row r="1266" ht="15"/>
    <row r="1267" ht="15"/>
    <row r="1268" ht="15"/>
    <row r="1269" ht="15"/>
    <row r="1270" ht="15"/>
    <row r="1271" ht="15"/>
    <row r="1272" ht="15"/>
    <row r="1274" ht="15"/>
    <row r="1275" ht="15"/>
    <row r="1276" ht="15"/>
    <row r="1277" ht="15"/>
    <row r="1278" ht="15"/>
    <row r="1279" ht="15"/>
    <row r="1280" ht="15"/>
    <row r="1281" ht="15"/>
    <row r="1282" ht="15"/>
    <row r="1283" ht="15"/>
    <row r="1291" ht="15"/>
    <row r="1292" ht="15"/>
    <row r="1295" ht="15"/>
    <row r="1296" ht="15"/>
    <row r="1297" ht="15"/>
    <row r="1298" ht="15"/>
    <row r="1299" ht="15"/>
    <row r="1300" ht="15"/>
    <row r="1301" ht="15"/>
    <row r="1302" ht="15"/>
    <row r="1305" ht="15"/>
    <row r="1306" ht="15"/>
    <row r="1307" ht="15"/>
    <row r="1308" ht="15"/>
    <row r="1309" ht="15"/>
    <row r="1310" ht="15"/>
    <row r="1311" ht="15"/>
    <row r="1312" ht="15"/>
    <row r="1313" ht="15"/>
    <row r="1314" ht="15"/>
    <row r="1315" ht="15"/>
    <row r="1316" ht="15"/>
    <row r="1318" ht="15"/>
    <row r="1319" ht="15"/>
    <row r="1320" ht="15"/>
    <row r="1323" ht="15"/>
    <row r="1325" ht="15"/>
    <row r="1327" ht="15"/>
    <row r="1330" ht="15"/>
    <row r="1331" ht="15"/>
    <row r="1332" ht="15"/>
    <row r="1334" ht="15"/>
    <row r="1336" ht="15"/>
  </sheetData>
  <dataValidations count="2">
    <dataValidation allowBlank="1" showInputMessage="1" showErrorMessage="1" sqref="E1" xr:uid="{920C6338-E771-4DAE-8C89-92A9093EA4DE}"/>
    <dataValidation type="list" allowBlank="1" showInputMessage="1" showErrorMessage="1" sqref="E2:E5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6"/>
  <sheetViews>
    <sheetView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39098</v>
      </c>
      <c r="B2" s="105" t="str">
        <f>IFERROR(VLOOKUP(D2,DB!A:K,11,0),"")</f>
        <v>R6</v>
      </c>
      <c r="C2" s="107">
        <v>5</v>
      </c>
      <c r="D2" s="105" t="s">
        <v>35676</v>
      </c>
      <c r="E2" s="108" t="s">
        <v>38998</v>
      </c>
      <c r="F2" s="109">
        <v>45950.657858796294</v>
      </c>
      <c r="G2" s="78">
        <f ca="1">IFERROR(NOW()-F2,"-")</f>
        <v>0.11735462963406462</v>
      </c>
      <c r="H2" s="109">
        <v>45950.649814814817</v>
      </c>
      <c r="I2" s="105" t="str">
        <f>IFERROR(VLOOKUP(D2,DB!A:F,6,0),"")</f>
        <v>Generator-SG</v>
      </c>
      <c r="J2" s="104" t="str">
        <f>IFERROR(VLOOKUP(D2,DB!A:G,7,0),"")</f>
        <v xml:space="preserve">Weak </v>
      </c>
      <c r="K2" s="110" t="s">
        <v>39099</v>
      </c>
      <c r="L2" s="111" t="str">
        <f>IFERROR(VLOOKUP(D2,DB!A:I,9,0),"")</f>
        <v>Latis</v>
      </c>
    </row>
    <row r="3" spans="1:16383" ht="31.5" customHeight="1">
      <c r="A3" s="106"/>
      <c r="B3" s="105" t="str">
        <f>IFERROR(VLOOKUP(D3,DB!A:K,11,0),"")</f>
        <v/>
      </c>
      <c r="C3" s="107"/>
      <c r="D3" s="105"/>
      <c r="E3" s="108"/>
      <c r="F3" s="109"/>
      <c r="G3" s="78">
        <f ca="1">IFERROR(NOW()-F3,"-")</f>
        <v>45950.775213425928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45950.775213425928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45950.775213425928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45950.775213425928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45950.775213425928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45950.775213425928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45950.775213425928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45950.775213425928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45950.775213425928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45950.775213425928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45950.775213425928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45950.775213425928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45950.775213425928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45950.775213425928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45950.775213425928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45950.775213425928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45950.775213425928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45950.775213425928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45950.775213425928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45950.775213425928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45950.775213425928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45950.775213425928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45950.775213425928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45950.775213425928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45950.775213425928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45950.775213425928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45950.775213425928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45950.775213425928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45950.775213425928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45950.775213425928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45950.775213425928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45950.775213425928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45950.775213425928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45950.775213425928</v>
      </c>
      <c r="H36" s="109"/>
      <c r="I36" s="105" t="str">
        <f>IFERROR(VLOOKUP(D36,DB!A:F,6,0),"")</f>
        <v/>
      </c>
      <c r="J36" s="104" t="str">
        <f>IFERROR(VLOOKUP(D36,DB!A:G,7,0),"")</f>
        <v/>
      </c>
      <c r="K36" s="110"/>
      <c r="L36" s="111" t="str">
        <f>IFERROR(VLOOKUP(D36,DB!A:I,9,0),"")</f>
        <v/>
      </c>
    </row>
  </sheetData>
  <dataValidations count="2">
    <dataValidation allowBlank="1" showInputMessage="1" showErrorMessage="1" sqref="E1" xr:uid="{380493DB-286A-4683-AF55-C78F04945A49}"/>
    <dataValidation type="list" allowBlank="1" showInputMessage="1" showErrorMessage="1" sqref="E2:E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2025-10-20T15:38:21Z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